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F96ABE5F-A5DB-41D7-8E30-1E525AF0DA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арный рейтинг" sheetId="1" r:id="rId1"/>
    <sheet name="Ласт турнир" sheetId="2" state="hidden" r:id="rId2"/>
    <sheet name="Начисление очков_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E826" i="1"/>
  <c r="E825" i="1"/>
  <c r="E824" i="1"/>
  <c r="E823" i="1"/>
  <c r="E822" i="1"/>
  <c r="E821" i="1"/>
  <c r="E820" i="1"/>
  <c r="E819" i="1"/>
  <c r="E818" i="1"/>
  <c r="E817" i="1"/>
  <c r="E816" i="1"/>
  <c r="E815" i="1"/>
  <c r="E814" i="1"/>
  <c r="E813" i="1"/>
  <c r="E812" i="1"/>
  <c r="E811" i="1"/>
  <c r="E810" i="1"/>
  <c r="E809" i="1"/>
  <c r="E808" i="1"/>
  <c r="E807" i="1"/>
  <c r="E806" i="1"/>
  <c r="E805" i="1"/>
  <c r="E804" i="1"/>
  <c r="E803" i="1"/>
  <c r="E802" i="1"/>
  <c r="E801" i="1"/>
  <c r="E800" i="1"/>
  <c r="E799" i="1"/>
  <c r="E798" i="1"/>
  <c r="E797" i="1"/>
  <c r="E796" i="1"/>
  <c r="E795" i="1"/>
  <c r="E794" i="1"/>
  <c r="E793" i="1"/>
  <c r="E792" i="1"/>
  <c r="E791" i="1"/>
  <c r="E790" i="1"/>
  <c r="E789" i="1"/>
  <c r="E788" i="1"/>
  <c r="E787" i="1"/>
  <c r="E786" i="1"/>
  <c r="E785" i="1"/>
  <c r="E784" i="1"/>
  <c r="E783" i="1"/>
  <c r="E782" i="1"/>
  <c r="E781" i="1"/>
  <c r="E780" i="1"/>
  <c r="E779" i="1"/>
  <c r="E778" i="1"/>
  <c r="E777" i="1"/>
  <c r="E776" i="1"/>
  <c r="E775" i="1"/>
  <c r="E774" i="1"/>
  <c r="E773" i="1"/>
  <c r="E772" i="1"/>
  <c r="E771" i="1"/>
  <c r="E770" i="1"/>
  <c r="E769" i="1"/>
  <c r="E768" i="1"/>
  <c r="E767" i="1"/>
  <c r="E766" i="1"/>
  <c r="E765" i="1"/>
  <c r="E764" i="1"/>
  <c r="E763" i="1"/>
  <c r="E762" i="1"/>
  <c r="E761" i="1"/>
  <c r="E760" i="1"/>
  <c r="E759" i="1"/>
  <c r="E758" i="1"/>
  <c r="E757" i="1"/>
  <c r="E756" i="1"/>
  <c r="E755" i="1"/>
  <c r="E754" i="1"/>
  <c r="E753" i="1"/>
  <c r="E752" i="1"/>
  <c r="E751" i="1"/>
  <c r="E750" i="1"/>
  <c r="E749" i="1"/>
  <c r="E748" i="1"/>
  <c r="E747" i="1"/>
  <c r="E746" i="1"/>
  <c r="E745" i="1"/>
  <c r="E744" i="1"/>
  <c r="E743" i="1"/>
  <c r="E742" i="1"/>
  <c r="E741" i="1"/>
  <c r="E740" i="1"/>
  <c r="E739" i="1"/>
  <c r="E738" i="1"/>
  <c r="E737" i="1"/>
  <c r="E736" i="1"/>
  <c r="E735" i="1"/>
  <c r="E734" i="1"/>
  <c r="E733" i="1"/>
  <c r="E732" i="1"/>
  <c r="E731" i="1"/>
  <c r="E730" i="1"/>
  <c r="E729" i="1"/>
  <c r="E728" i="1"/>
  <c r="E727" i="1"/>
  <c r="E726" i="1"/>
  <c r="E725" i="1"/>
  <c r="E724" i="1"/>
  <c r="E723" i="1"/>
  <c r="E722" i="1"/>
  <c r="E721" i="1"/>
  <c r="E720" i="1"/>
  <c r="E719" i="1"/>
  <c r="E718" i="1"/>
  <c r="E717" i="1"/>
  <c r="E716" i="1"/>
  <c r="E715" i="1"/>
  <c r="E714" i="1"/>
  <c r="E713" i="1"/>
  <c r="E712" i="1"/>
  <c r="E711" i="1"/>
  <c r="E710" i="1"/>
  <c r="E709" i="1"/>
  <c r="E708" i="1"/>
  <c r="E707" i="1"/>
  <c r="E706" i="1"/>
  <c r="E705" i="1"/>
  <c r="E704" i="1"/>
  <c r="E703" i="1"/>
  <c r="E702" i="1"/>
  <c r="E701" i="1"/>
  <c r="E700" i="1"/>
  <c r="E699" i="1"/>
  <c r="E698" i="1"/>
  <c r="E697" i="1"/>
  <c r="E696" i="1"/>
  <c r="E695" i="1"/>
  <c r="E694" i="1"/>
  <c r="E693" i="1"/>
  <c r="E692" i="1"/>
  <c r="E691" i="1"/>
  <c r="E690" i="1"/>
  <c r="E689" i="1"/>
  <c r="E688" i="1"/>
  <c r="E687" i="1"/>
  <c r="E686" i="1"/>
  <c r="E685" i="1"/>
  <c r="E684" i="1"/>
  <c r="E683" i="1"/>
  <c r="E682" i="1"/>
  <c r="E681" i="1"/>
  <c r="E680" i="1"/>
  <c r="E679" i="1"/>
  <c r="E678" i="1"/>
  <c r="E677" i="1"/>
  <c r="E676" i="1"/>
  <c r="E675" i="1"/>
  <c r="E674" i="1"/>
  <c r="E673" i="1"/>
  <c r="E672" i="1"/>
  <c r="E671" i="1"/>
  <c r="E670" i="1"/>
  <c r="E669" i="1"/>
  <c r="E668" i="1"/>
  <c r="E667" i="1"/>
  <c r="E666" i="1"/>
  <c r="E665" i="1"/>
  <c r="E664" i="1"/>
  <c r="E663" i="1"/>
  <c r="E662" i="1"/>
  <c r="E661" i="1"/>
  <c r="E660" i="1"/>
  <c r="E659" i="1"/>
  <c r="E658" i="1"/>
  <c r="E657" i="1"/>
  <c r="E656" i="1"/>
  <c r="E655" i="1"/>
  <c r="E654" i="1"/>
  <c r="E653" i="1"/>
  <c r="E652" i="1"/>
  <c r="E651" i="1"/>
  <c r="E650" i="1"/>
  <c r="E649" i="1"/>
  <c r="E648" i="1"/>
  <c r="E647" i="1"/>
  <c r="E646" i="1"/>
  <c r="E645" i="1"/>
  <c r="E644" i="1"/>
  <c r="E643" i="1"/>
  <c r="E642" i="1"/>
  <c r="E641" i="1"/>
  <c r="E640" i="1"/>
  <c r="E639" i="1"/>
  <c r="E638" i="1"/>
  <c r="E637" i="1"/>
  <c r="E636" i="1"/>
  <c r="E635" i="1"/>
  <c r="E634" i="1"/>
  <c r="E633" i="1"/>
  <c r="E632" i="1"/>
  <c r="E631" i="1"/>
  <c r="E630" i="1"/>
  <c r="E629" i="1"/>
  <c r="E628" i="1"/>
  <c r="E627" i="1"/>
  <c r="E626" i="1"/>
  <c r="E625" i="1"/>
  <c r="E624" i="1"/>
  <c r="E623" i="1"/>
  <c r="E622" i="1"/>
  <c r="E621" i="1"/>
  <c r="E620" i="1"/>
  <c r="E619" i="1"/>
  <c r="E618" i="1"/>
  <c r="E617" i="1"/>
  <c r="E616" i="1"/>
  <c r="E615" i="1"/>
  <c r="E614" i="1"/>
  <c r="E613" i="1"/>
  <c r="E612" i="1"/>
  <c r="E611" i="1"/>
  <c r="E610" i="1"/>
  <c r="E609" i="1"/>
  <c r="E608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4" i="1"/>
  <c r="E523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413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392" i="1"/>
  <c r="E282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356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81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208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29" i="1"/>
  <c r="E130" i="1"/>
  <c r="E128" i="1"/>
  <c r="E127" i="1"/>
  <c r="E125" i="1"/>
  <c r="E126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4" i="1"/>
  <c r="E102" i="1"/>
  <c r="E101" i="1"/>
  <c r="E103" i="1"/>
  <c r="E100" i="1"/>
  <c r="E99" i="1"/>
  <c r="E97" i="1"/>
  <c r="E96" i="1"/>
  <c r="E95" i="1"/>
  <c r="E94" i="1"/>
  <c r="E93" i="1"/>
  <c r="E92" i="1"/>
  <c r="E91" i="1"/>
  <c r="E90" i="1"/>
  <c r="E89" i="1"/>
  <c r="E88" i="1"/>
  <c r="E87" i="1"/>
  <c r="E86" i="1"/>
  <c r="E84" i="1"/>
  <c r="E83" i="1"/>
  <c r="E82" i="1"/>
  <c r="E81" i="1"/>
  <c r="E79" i="1"/>
  <c r="E80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X839" i="1" l="1"/>
  <c r="V839" i="1"/>
  <c r="W839" i="1" s="1"/>
  <c r="U839" i="1"/>
  <c r="S839" i="1"/>
  <c r="T839" i="1" s="1"/>
  <c r="X838" i="1"/>
  <c r="V838" i="1"/>
  <c r="W838" i="1" s="1"/>
  <c r="U838" i="1"/>
  <c r="S838" i="1"/>
  <c r="T838" i="1" s="1"/>
  <c r="X837" i="1"/>
  <c r="V837" i="1"/>
  <c r="W837" i="1" s="1"/>
  <c r="U837" i="1"/>
  <c r="S837" i="1"/>
  <c r="T837" i="1" s="1"/>
  <c r="X836" i="1"/>
  <c r="V836" i="1"/>
  <c r="W836" i="1" s="1"/>
  <c r="U836" i="1"/>
  <c r="S836" i="1"/>
  <c r="T836" i="1" s="1"/>
  <c r="Q836" i="1"/>
  <c r="R836" i="1" s="1"/>
  <c r="X835" i="1"/>
  <c r="V835" i="1"/>
  <c r="W835" i="1" s="1"/>
  <c r="U835" i="1"/>
  <c r="S835" i="1"/>
  <c r="T835" i="1" s="1"/>
  <c r="X834" i="1"/>
  <c r="V834" i="1"/>
  <c r="W834" i="1" s="1"/>
  <c r="U834" i="1"/>
  <c r="S834" i="1"/>
  <c r="T834" i="1" s="1"/>
  <c r="Q834" i="1"/>
  <c r="R834" i="1" s="1"/>
  <c r="X833" i="1"/>
  <c r="V833" i="1"/>
  <c r="W833" i="1" s="1"/>
  <c r="U833" i="1"/>
  <c r="S833" i="1"/>
  <c r="T833" i="1" s="1"/>
  <c r="X832" i="1"/>
  <c r="V832" i="1"/>
  <c r="W832" i="1" s="1"/>
  <c r="U832" i="1"/>
  <c r="S832" i="1"/>
  <c r="T832" i="1" s="1"/>
  <c r="X831" i="1"/>
  <c r="V831" i="1"/>
  <c r="W831" i="1" s="1"/>
  <c r="U831" i="1"/>
  <c r="S831" i="1"/>
  <c r="Q831" i="1" s="1"/>
  <c r="R831" i="1" s="1"/>
  <c r="X830" i="1"/>
  <c r="V830" i="1"/>
  <c r="W830" i="1" s="1"/>
  <c r="U830" i="1"/>
  <c r="S830" i="1"/>
  <c r="X829" i="1"/>
  <c r="V829" i="1"/>
  <c r="W829" i="1" s="1"/>
  <c r="U829" i="1"/>
  <c r="S829" i="1"/>
  <c r="T829" i="1" s="1"/>
  <c r="X828" i="1"/>
  <c r="V828" i="1"/>
  <c r="W828" i="1" s="1"/>
  <c r="U828" i="1"/>
  <c r="S828" i="1"/>
  <c r="X827" i="1"/>
  <c r="V827" i="1"/>
  <c r="W827" i="1" s="1"/>
  <c r="U827" i="1"/>
  <c r="S827" i="1"/>
  <c r="T827" i="1" s="1"/>
  <c r="X826" i="1"/>
  <c r="V826" i="1"/>
  <c r="W826" i="1" s="1"/>
  <c r="U826" i="1"/>
  <c r="S826" i="1"/>
  <c r="T826" i="1" s="1"/>
  <c r="X825" i="1"/>
  <c r="V825" i="1"/>
  <c r="W825" i="1" s="1"/>
  <c r="U825" i="1"/>
  <c r="S825" i="1"/>
  <c r="T825" i="1" s="1"/>
  <c r="X824" i="1"/>
  <c r="V824" i="1"/>
  <c r="W824" i="1" s="1"/>
  <c r="U824" i="1"/>
  <c r="S824" i="1"/>
  <c r="T824" i="1" s="1"/>
  <c r="Q824" i="1"/>
  <c r="R824" i="1" s="1"/>
  <c r="X823" i="1"/>
  <c r="V823" i="1"/>
  <c r="W823" i="1" s="1"/>
  <c r="U823" i="1"/>
  <c r="S823" i="1"/>
  <c r="Q823" i="1" s="1"/>
  <c r="R823" i="1" s="1"/>
  <c r="X822" i="1"/>
  <c r="V822" i="1"/>
  <c r="W822" i="1" s="1"/>
  <c r="U822" i="1"/>
  <c r="S822" i="1"/>
  <c r="T822" i="1" s="1"/>
  <c r="X821" i="1"/>
  <c r="V821" i="1"/>
  <c r="W821" i="1" s="1"/>
  <c r="U821" i="1"/>
  <c r="S821" i="1"/>
  <c r="T821" i="1" s="1"/>
  <c r="Q821" i="1"/>
  <c r="R821" i="1" s="1"/>
  <c r="X820" i="1"/>
  <c r="V820" i="1"/>
  <c r="W820" i="1" s="1"/>
  <c r="U820" i="1"/>
  <c r="S820" i="1"/>
  <c r="Q820" i="1" s="1"/>
  <c r="R820" i="1" s="1"/>
  <c r="X819" i="1"/>
  <c r="V819" i="1"/>
  <c r="W819" i="1" s="1"/>
  <c r="U819" i="1"/>
  <c r="S819" i="1"/>
  <c r="T819" i="1" s="1"/>
  <c r="X818" i="1"/>
  <c r="V818" i="1"/>
  <c r="W818" i="1" s="1"/>
  <c r="U818" i="1"/>
  <c r="S818" i="1"/>
  <c r="X817" i="1"/>
  <c r="V817" i="1"/>
  <c r="W817" i="1" s="1"/>
  <c r="U817" i="1"/>
  <c r="S817" i="1"/>
  <c r="T817" i="1" s="1"/>
  <c r="X816" i="1"/>
  <c r="V816" i="1"/>
  <c r="W816" i="1" s="1"/>
  <c r="U816" i="1"/>
  <c r="S816" i="1"/>
  <c r="T816" i="1" s="1"/>
  <c r="Q816" i="1"/>
  <c r="R816" i="1" s="1"/>
  <c r="X815" i="1"/>
  <c r="V815" i="1"/>
  <c r="W815" i="1" s="1"/>
  <c r="U815" i="1"/>
  <c r="S815" i="1"/>
  <c r="T815" i="1" s="1"/>
  <c r="X814" i="1"/>
  <c r="V814" i="1"/>
  <c r="W814" i="1" s="1"/>
  <c r="U814" i="1"/>
  <c r="S814" i="1"/>
  <c r="T814" i="1" s="1"/>
  <c r="Q814" i="1"/>
  <c r="R814" i="1" s="1"/>
  <c r="X813" i="1"/>
  <c r="V813" i="1"/>
  <c r="W813" i="1" s="1"/>
  <c r="U813" i="1"/>
  <c r="S813" i="1"/>
  <c r="X812" i="1"/>
  <c r="V812" i="1"/>
  <c r="W812" i="1" s="1"/>
  <c r="U812" i="1"/>
  <c r="S812" i="1"/>
  <c r="T812" i="1" s="1"/>
  <c r="X811" i="1"/>
  <c r="V811" i="1"/>
  <c r="W811" i="1" s="1"/>
  <c r="U811" i="1"/>
  <c r="S811" i="1"/>
  <c r="X810" i="1"/>
  <c r="V810" i="1"/>
  <c r="W810" i="1" s="1"/>
  <c r="U810" i="1"/>
  <c r="S810" i="1"/>
  <c r="Q810" i="1" s="1"/>
  <c r="R810" i="1" s="1"/>
  <c r="X809" i="1"/>
  <c r="V809" i="1"/>
  <c r="W809" i="1" s="1"/>
  <c r="U809" i="1"/>
  <c r="S809" i="1"/>
  <c r="X808" i="1"/>
  <c r="V808" i="1"/>
  <c r="W808" i="1" s="1"/>
  <c r="U808" i="1"/>
  <c r="S808" i="1"/>
  <c r="T808" i="1" s="1"/>
  <c r="X807" i="1"/>
  <c r="V807" i="1"/>
  <c r="W807" i="1" s="1"/>
  <c r="U807" i="1"/>
  <c r="S807" i="1"/>
  <c r="T807" i="1" s="1"/>
  <c r="X806" i="1"/>
  <c r="V806" i="1"/>
  <c r="W806" i="1" s="1"/>
  <c r="U806" i="1"/>
  <c r="S806" i="1"/>
  <c r="X805" i="1"/>
  <c r="V805" i="1"/>
  <c r="W805" i="1" s="1"/>
  <c r="U805" i="1"/>
  <c r="S805" i="1"/>
  <c r="T805" i="1" s="1"/>
  <c r="Q805" i="1"/>
  <c r="R805" i="1" s="1"/>
  <c r="X804" i="1"/>
  <c r="V804" i="1"/>
  <c r="W804" i="1" s="1"/>
  <c r="U804" i="1"/>
  <c r="S804" i="1"/>
  <c r="T804" i="1" s="1"/>
  <c r="Q804" i="1"/>
  <c r="R804" i="1" s="1"/>
  <c r="X803" i="1"/>
  <c r="V803" i="1"/>
  <c r="W803" i="1" s="1"/>
  <c r="U803" i="1"/>
  <c r="S803" i="1"/>
  <c r="T803" i="1" s="1"/>
  <c r="Q803" i="1"/>
  <c r="R803" i="1" s="1"/>
  <c r="X802" i="1"/>
  <c r="V802" i="1"/>
  <c r="W802" i="1" s="1"/>
  <c r="U802" i="1"/>
  <c r="S802" i="1"/>
  <c r="T802" i="1" s="1"/>
  <c r="X801" i="1"/>
  <c r="V801" i="1"/>
  <c r="W801" i="1" s="1"/>
  <c r="U801" i="1"/>
  <c r="S801" i="1"/>
  <c r="Q801" i="1" s="1"/>
  <c r="R801" i="1" s="1"/>
  <c r="X800" i="1"/>
  <c r="V800" i="1"/>
  <c r="W800" i="1" s="1"/>
  <c r="U800" i="1"/>
  <c r="S800" i="1"/>
  <c r="X799" i="1"/>
  <c r="V799" i="1"/>
  <c r="W799" i="1" s="1"/>
  <c r="U799" i="1"/>
  <c r="T799" i="1"/>
  <c r="S799" i="1"/>
  <c r="Q799" i="1" s="1"/>
  <c r="R799" i="1" s="1"/>
  <c r="X798" i="1"/>
  <c r="V798" i="1"/>
  <c r="W798" i="1" s="1"/>
  <c r="U798" i="1"/>
  <c r="S798" i="1"/>
  <c r="Q798" i="1" s="1"/>
  <c r="R798" i="1" s="1"/>
  <c r="X797" i="1"/>
  <c r="V797" i="1"/>
  <c r="W797" i="1" s="1"/>
  <c r="U797" i="1"/>
  <c r="S797" i="1"/>
  <c r="T797" i="1" s="1"/>
  <c r="X796" i="1"/>
  <c r="V796" i="1"/>
  <c r="W796" i="1" s="1"/>
  <c r="U796" i="1"/>
  <c r="S796" i="1"/>
  <c r="Q796" i="1" s="1"/>
  <c r="R796" i="1" s="1"/>
  <c r="X795" i="1"/>
  <c r="V795" i="1"/>
  <c r="W795" i="1" s="1"/>
  <c r="U795" i="1"/>
  <c r="S795" i="1"/>
  <c r="X794" i="1"/>
  <c r="W794" i="1"/>
  <c r="V794" i="1"/>
  <c r="U794" i="1"/>
  <c r="S794" i="1"/>
  <c r="X793" i="1"/>
  <c r="V793" i="1"/>
  <c r="W793" i="1" s="1"/>
  <c r="U793" i="1"/>
  <c r="S793" i="1"/>
  <c r="T793" i="1" s="1"/>
  <c r="Q793" i="1"/>
  <c r="R793" i="1" s="1"/>
  <c r="X792" i="1"/>
  <c r="V792" i="1"/>
  <c r="W792" i="1" s="1"/>
  <c r="U792" i="1"/>
  <c r="S792" i="1"/>
  <c r="T792" i="1" s="1"/>
  <c r="X791" i="1"/>
  <c r="V791" i="1"/>
  <c r="W791" i="1" s="1"/>
  <c r="U791" i="1"/>
  <c r="S791" i="1"/>
  <c r="T791" i="1" s="1"/>
  <c r="Q791" i="1"/>
  <c r="R791" i="1" s="1"/>
  <c r="X790" i="1"/>
  <c r="V790" i="1"/>
  <c r="W790" i="1" s="1"/>
  <c r="U790" i="1"/>
  <c r="S790" i="1"/>
  <c r="Q790" i="1" s="1"/>
  <c r="R790" i="1" s="1"/>
  <c r="X789" i="1"/>
  <c r="V789" i="1"/>
  <c r="W789" i="1" s="1"/>
  <c r="U789" i="1"/>
  <c r="S789" i="1"/>
  <c r="T789" i="1" s="1"/>
  <c r="Q789" i="1"/>
  <c r="R789" i="1" s="1"/>
  <c r="X788" i="1"/>
  <c r="V788" i="1"/>
  <c r="W788" i="1" s="1"/>
  <c r="U788" i="1"/>
  <c r="S788" i="1"/>
  <c r="X787" i="1"/>
  <c r="V787" i="1"/>
  <c r="W787" i="1" s="1"/>
  <c r="U787" i="1"/>
  <c r="S787" i="1"/>
  <c r="T787" i="1" s="1"/>
  <c r="X786" i="1"/>
  <c r="V786" i="1"/>
  <c r="W786" i="1" s="1"/>
  <c r="U786" i="1"/>
  <c r="S786" i="1"/>
  <c r="X785" i="1"/>
  <c r="V785" i="1"/>
  <c r="W785" i="1" s="1"/>
  <c r="U785" i="1"/>
  <c r="S785" i="1"/>
  <c r="T785" i="1" s="1"/>
  <c r="Q785" i="1"/>
  <c r="R785" i="1" s="1"/>
  <c r="X784" i="1"/>
  <c r="V784" i="1"/>
  <c r="W784" i="1" s="1"/>
  <c r="U784" i="1"/>
  <c r="S784" i="1"/>
  <c r="T784" i="1" s="1"/>
  <c r="Q784" i="1"/>
  <c r="R784" i="1" s="1"/>
  <c r="X783" i="1"/>
  <c r="V783" i="1"/>
  <c r="W783" i="1" s="1"/>
  <c r="U783" i="1"/>
  <c r="S783" i="1"/>
  <c r="T783" i="1" s="1"/>
  <c r="X782" i="1"/>
  <c r="V782" i="1"/>
  <c r="W782" i="1" s="1"/>
  <c r="U782" i="1"/>
  <c r="S782" i="1"/>
  <c r="T782" i="1" s="1"/>
  <c r="X781" i="1"/>
  <c r="V781" i="1"/>
  <c r="W781" i="1" s="1"/>
  <c r="U781" i="1"/>
  <c r="S781" i="1"/>
  <c r="Q781" i="1" s="1"/>
  <c r="R781" i="1" s="1"/>
  <c r="X780" i="1"/>
  <c r="V780" i="1"/>
  <c r="W780" i="1" s="1"/>
  <c r="U780" i="1"/>
  <c r="S780" i="1"/>
  <c r="X779" i="1"/>
  <c r="V779" i="1"/>
  <c r="W779" i="1" s="1"/>
  <c r="U779" i="1"/>
  <c r="S779" i="1"/>
  <c r="T779" i="1" s="1"/>
  <c r="Q779" i="1"/>
  <c r="R779" i="1" s="1"/>
  <c r="X778" i="1"/>
  <c r="V778" i="1"/>
  <c r="W778" i="1" s="1"/>
  <c r="U778" i="1"/>
  <c r="S778" i="1"/>
  <c r="T778" i="1" s="1"/>
  <c r="Q778" i="1"/>
  <c r="R778" i="1" s="1"/>
  <c r="X777" i="1"/>
  <c r="V777" i="1"/>
  <c r="W777" i="1" s="1"/>
  <c r="U777" i="1"/>
  <c r="S777" i="1"/>
  <c r="T777" i="1" s="1"/>
  <c r="X776" i="1"/>
  <c r="V776" i="1"/>
  <c r="W776" i="1" s="1"/>
  <c r="U776" i="1"/>
  <c r="S776" i="1"/>
  <c r="Q776" i="1" s="1"/>
  <c r="R776" i="1" s="1"/>
  <c r="X775" i="1"/>
  <c r="V775" i="1"/>
  <c r="W775" i="1" s="1"/>
  <c r="U775" i="1"/>
  <c r="S775" i="1"/>
  <c r="X774" i="1"/>
  <c r="V774" i="1"/>
  <c r="W774" i="1" s="1"/>
  <c r="U774" i="1"/>
  <c r="S774" i="1"/>
  <c r="T774" i="1" s="1"/>
  <c r="Q774" i="1"/>
  <c r="R774" i="1" s="1"/>
  <c r="X773" i="1"/>
  <c r="V773" i="1"/>
  <c r="W773" i="1" s="1"/>
  <c r="U773" i="1"/>
  <c r="S773" i="1"/>
  <c r="X772" i="1"/>
  <c r="V772" i="1"/>
  <c r="W772" i="1" s="1"/>
  <c r="U772" i="1"/>
  <c r="S772" i="1"/>
  <c r="T772" i="1" s="1"/>
  <c r="X771" i="1"/>
  <c r="V771" i="1"/>
  <c r="W771" i="1" s="1"/>
  <c r="U771" i="1"/>
  <c r="S771" i="1"/>
  <c r="Q771" i="1" s="1"/>
  <c r="R771" i="1" s="1"/>
  <c r="X770" i="1"/>
  <c r="V770" i="1"/>
  <c r="W770" i="1" s="1"/>
  <c r="U770" i="1"/>
  <c r="S770" i="1"/>
  <c r="Q770" i="1" s="1"/>
  <c r="R770" i="1" s="1"/>
  <c r="X769" i="1"/>
  <c r="V769" i="1"/>
  <c r="W769" i="1" s="1"/>
  <c r="U769" i="1"/>
  <c r="S769" i="1"/>
  <c r="X768" i="1"/>
  <c r="V768" i="1"/>
  <c r="W768" i="1" s="1"/>
  <c r="U768" i="1"/>
  <c r="S768" i="1"/>
  <c r="T768" i="1" s="1"/>
  <c r="Q768" i="1"/>
  <c r="R768" i="1" s="1"/>
  <c r="X118" i="1"/>
  <c r="V118" i="1"/>
  <c r="W118" i="1" s="1"/>
  <c r="U118" i="1"/>
  <c r="S118" i="1"/>
  <c r="T118" i="1" s="1"/>
  <c r="X767" i="1"/>
  <c r="V767" i="1"/>
  <c r="W767" i="1" s="1"/>
  <c r="U767" i="1"/>
  <c r="S767" i="1"/>
  <c r="T767" i="1" s="1"/>
  <c r="X766" i="1"/>
  <c r="V766" i="1"/>
  <c r="W766" i="1" s="1"/>
  <c r="U766" i="1"/>
  <c r="S766" i="1"/>
  <c r="Q766" i="1" s="1"/>
  <c r="R766" i="1" s="1"/>
  <c r="X765" i="1"/>
  <c r="V765" i="1"/>
  <c r="W765" i="1" s="1"/>
  <c r="U765" i="1"/>
  <c r="S765" i="1"/>
  <c r="Q765" i="1" s="1"/>
  <c r="R765" i="1" s="1"/>
  <c r="X764" i="1"/>
  <c r="V764" i="1"/>
  <c r="W764" i="1" s="1"/>
  <c r="U764" i="1"/>
  <c r="S764" i="1"/>
  <c r="Q764" i="1" s="1"/>
  <c r="R764" i="1" s="1"/>
  <c r="X763" i="1"/>
  <c r="V763" i="1"/>
  <c r="W763" i="1" s="1"/>
  <c r="U763" i="1"/>
  <c r="S763" i="1"/>
  <c r="T763" i="1" s="1"/>
  <c r="X762" i="1"/>
  <c r="V762" i="1"/>
  <c r="W762" i="1" s="1"/>
  <c r="U762" i="1"/>
  <c r="S762" i="1"/>
  <c r="T762" i="1" s="1"/>
  <c r="Q762" i="1"/>
  <c r="R762" i="1" s="1"/>
  <c r="X761" i="1"/>
  <c r="V761" i="1"/>
  <c r="W761" i="1" s="1"/>
  <c r="U761" i="1"/>
  <c r="S761" i="1"/>
  <c r="T761" i="1" s="1"/>
  <c r="Q761" i="1"/>
  <c r="R761" i="1" s="1"/>
  <c r="X760" i="1"/>
  <c r="V760" i="1"/>
  <c r="W760" i="1" s="1"/>
  <c r="U760" i="1"/>
  <c r="S760" i="1"/>
  <c r="T760" i="1" s="1"/>
  <c r="Q760" i="1"/>
  <c r="R760" i="1" s="1"/>
  <c r="X759" i="1"/>
  <c r="V759" i="1"/>
  <c r="W759" i="1" s="1"/>
  <c r="U759" i="1"/>
  <c r="S759" i="1"/>
  <c r="T759" i="1" s="1"/>
  <c r="Q759" i="1"/>
  <c r="R759" i="1" s="1"/>
  <c r="X758" i="1"/>
  <c r="V758" i="1"/>
  <c r="W758" i="1" s="1"/>
  <c r="U758" i="1"/>
  <c r="S758" i="1"/>
  <c r="T758" i="1" s="1"/>
  <c r="X757" i="1"/>
  <c r="V757" i="1"/>
  <c r="W757" i="1" s="1"/>
  <c r="U757" i="1"/>
  <c r="S757" i="1"/>
  <c r="Q757" i="1" s="1"/>
  <c r="R757" i="1" s="1"/>
  <c r="X756" i="1"/>
  <c r="V756" i="1"/>
  <c r="W756" i="1" s="1"/>
  <c r="U756" i="1"/>
  <c r="S756" i="1"/>
  <c r="T756" i="1" s="1"/>
  <c r="X755" i="1"/>
  <c r="V755" i="1"/>
  <c r="W755" i="1" s="1"/>
  <c r="U755" i="1"/>
  <c r="S755" i="1"/>
  <c r="T755" i="1" s="1"/>
  <c r="Q755" i="1"/>
  <c r="R755" i="1" s="1"/>
  <c r="X754" i="1"/>
  <c r="V754" i="1"/>
  <c r="W754" i="1" s="1"/>
  <c r="U754" i="1"/>
  <c r="S754" i="1"/>
  <c r="T754" i="1" s="1"/>
  <c r="Q754" i="1"/>
  <c r="R754" i="1" s="1"/>
  <c r="X753" i="1"/>
  <c r="V753" i="1"/>
  <c r="W753" i="1" s="1"/>
  <c r="U753" i="1"/>
  <c r="S753" i="1"/>
  <c r="T753" i="1" s="1"/>
  <c r="X752" i="1"/>
  <c r="V752" i="1"/>
  <c r="W752" i="1" s="1"/>
  <c r="U752" i="1"/>
  <c r="S752" i="1"/>
  <c r="Q752" i="1" s="1"/>
  <c r="R752" i="1" s="1"/>
  <c r="X751" i="1"/>
  <c r="V751" i="1"/>
  <c r="W751" i="1" s="1"/>
  <c r="U751" i="1"/>
  <c r="S751" i="1"/>
  <c r="X750" i="1"/>
  <c r="V750" i="1"/>
  <c r="W750" i="1" s="1"/>
  <c r="U750" i="1"/>
  <c r="S750" i="1"/>
  <c r="T750" i="1" s="1"/>
  <c r="Q750" i="1"/>
  <c r="R750" i="1" s="1"/>
  <c r="X749" i="1"/>
  <c r="V749" i="1"/>
  <c r="W749" i="1" s="1"/>
  <c r="U749" i="1"/>
  <c r="S749" i="1"/>
  <c r="Q749" i="1" s="1"/>
  <c r="R749" i="1" s="1"/>
  <c r="X748" i="1"/>
  <c r="V748" i="1"/>
  <c r="W748" i="1" s="1"/>
  <c r="U748" i="1"/>
  <c r="S748" i="1"/>
  <c r="T748" i="1" s="1"/>
  <c r="X747" i="1"/>
  <c r="V747" i="1"/>
  <c r="W747" i="1" s="1"/>
  <c r="U747" i="1"/>
  <c r="S747" i="1"/>
  <c r="T747" i="1" s="1"/>
  <c r="Q747" i="1"/>
  <c r="R747" i="1" s="1"/>
  <c r="X746" i="1"/>
  <c r="V746" i="1"/>
  <c r="W746" i="1" s="1"/>
  <c r="U746" i="1"/>
  <c r="S746" i="1"/>
  <c r="Q746" i="1" s="1"/>
  <c r="R746" i="1" s="1"/>
  <c r="X745" i="1"/>
  <c r="V745" i="1"/>
  <c r="W745" i="1" s="1"/>
  <c r="U745" i="1"/>
  <c r="S745" i="1"/>
  <c r="T745" i="1" s="1"/>
  <c r="Q745" i="1"/>
  <c r="R745" i="1" s="1"/>
  <c r="X744" i="1"/>
  <c r="V744" i="1"/>
  <c r="W744" i="1" s="1"/>
  <c r="U744" i="1"/>
  <c r="S744" i="1"/>
  <c r="Q744" i="1" s="1"/>
  <c r="R744" i="1" s="1"/>
  <c r="X743" i="1"/>
  <c r="V743" i="1"/>
  <c r="W743" i="1" s="1"/>
  <c r="U743" i="1"/>
  <c r="S743" i="1"/>
  <c r="T743" i="1" s="1"/>
  <c r="X742" i="1"/>
  <c r="V742" i="1"/>
  <c r="W742" i="1" s="1"/>
  <c r="U742" i="1"/>
  <c r="S742" i="1"/>
  <c r="T742" i="1" s="1"/>
  <c r="X741" i="1"/>
  <c r="V741" i="1"/>
  <c r="W741" i="1" s="1"/>
  <c r="U741" i="1"/>
  <c r="S741" i="1"/>
  <c r="T741" i="1" s="1"/>
  <c r="Q741" i="1"/>
  <c r="R741" i="1" s="1"/>
  <c r="X740" i="1"/>
  <c r="V740" i="1"/>
  <c r="W740" i="1" s="1"/>
  <c r="U740" i="1"/>
  <c r="S740" i="1"/>
  <c r="T740" i="1" s="1"/>
  <c r="Q740" i="1"/>
  <c r="R740" i="1" s="1"/>
  <c r="X739" i="1"/>
  <c r="V739" i="1"/>
  <c r="W739" i="1" s="1"/>
  <c r="U739" i="1"/>
  <c r="S739" i="1"/>
  <c r="Q739" i="1" s="1"/>
  <c r="R739" i="1" s="1"/>
  <c r="X738" i="1"/>
  <c r="V738" i="1"/>
  <c r="W738" i="1" s="1"/>
  <c r="U738" i="1"/>
  <c r="S738" i="1"/>
  <c r="T738" i="1" s="1"/>
  <c r="X737" i="1"/>
  <c r="V737" i="1"/>
  <c r="W737" i="1" s="1"/>
  <c r="U737" i="1"/>
  <c r="S737" i="1"/>
  <c r="T737" i="1" s="1"/>
  <c r="X736" i="1"/>
  <c r="V736" i="1"/>
  <c r="W736" i="1" s="1"/>
  <c r="U736" i="1"/>
  <c r="S736" i="1"/>
  <c r="T736" i="1" s="1"/>
  <c r="Q736" i="1"/>
  <c r="R736" i="1" s="1"/>
  <c r="X735" i="1"/>
  <c r="V735" i="1"/>
  <c r="W735" i="1" s="1"/>
  <c r="U735" i="1"/>
  <c r="S735" i="1"/>
  <c r="T735" i="1" s="1"/>
  <c r="X734" i="1"/>
  <c r="V734" i="1"/>
  <c r="W734" i="1" s="1"/>
  <c r="U734" i="1"/>
  <c r="S734" i="1"/>
  <c r="X733" i="1"/>
  <c r="V733" i="1"/>
  <c r="W733" i="1" s="1"/>
  <c r="U733" i="1"/>
  <c r="S733" i="1"/>
  <c r="X732" i="1"/>
  <c r="V732" i="1"/>
  <c r="W732" i="1" s="1"/>
  <c r="U732" i="1"/>
  <c r="S732" i="1"/>
  <c r="Q732" i="1" s="1"/>
  <c r="R732" i="1" s="1"/>
  <c r="X731" i="1"/>
  <c r="V731" i="1"/>
  <c r="W731" i="1" s="1"/>
  <c r="U731" i="1"/>
  <c r="S731" i="1"/>
  <c r="X730" i="1"/>
  <c r="V730" i="1"/>
  <c r="W730" i="1" s="1"/>
  <c r="U730" i="1"/>
  <c r="S730" i="1"/>
  <c r="T730" i="1" s="1"/>
  <c r="X729" i="1"/>
  <c r="V729" i="1"/>
  <c r="W729" i="1" s="1"/>
  <c r="U729" i="1"/>
  <c r="S729" i="1"/>
  <c r="T729" i="1" s="1"/>
  <c r="Q729" i="1"/>
  <c r="R729" i="1" s="1"/>
  <c r="X728" i="1"/>
  <c r="V728" i="1"/>
  <c r="W728" i="1" s="1"/>
  <c r="U728" i="1"/>
  <c r="S728" i="1"/>
  <c r="X727" i="1"/>
  <c r="V727" i="1"/>
  <c r="W727" i="1" s="1"/>
  <c r="U727" i="1"/>
  <c r="S727" i="1"/>
  <c r="X726" i="1"/>
  <c r="V726" i="1"/>
  <c r="W726" i="1" s="1"/>
  <c r="U726" i="1"/>
  <c r="S726" i="1"/>
  <c r="T726" i="1" s="1"/>
  <c r="Q726" i="1"/>
  <c r="R726" i="1" s="1"/>
  <c r="X725" i="1"/>
  <c r="V725" i="1"/>
  <c r="W725" i="1" s="1"/>
  <c r="U725" i="1"/>
  <c r="S725" i="1"/>
  <c r="Q725" i="1" s="1"/>
  <c r="R725" i="1" s="1"/>
  <c r="X724" i="1"/>
  <c r="V724" i="1"/>
  <c r="W724" i="1" s="1"/>
  <c r="U724" i="1"/>
  <c r="S724" i="1"/>
  <c r="X723" i="1"/>
  <c r="V723" i="1"/>
  <c r="W723" i="1" s="1"/>
  <c r="U723" i="1"/>
  <c r="S723" i="1"/>
  <c r="X722" i="1"/>
  <c r="V722" i="1"/>
  <c r="W722" i="1" s="1"/>
  <c r="U722" i="1"/>
  <c r="S722" i="1"/>
  <c r="T722" i="1" s="1"/>
  <c r="X721" i="1"/>
  <c r="V721" i="1"/>
  <c r="W721" i="1" s="1"/>
  <c r="U721" i="1"/>
  <c r="S721" i="1"/>
  <c r="Q721" i="1" s="1"/>
  <c r="R721" i="1" s="1"/>
  <c r="X720" i="1"/>
  <c r="V720" i="1"/>
  <c r="W720" i="1" s="1"/>
  <c r="U720" i="1"/>
  <c r="S720" i="1"/>
  <c r="T720" i="1" s="1"/>
  <c r="Q720" i="1"/>
  <c r="R720" i="1" s="1"/>
  <c r="X719" i="1"/>
  <c r="V719" i="1"/>
  <c r="W719" i="1" s="1"/>
  <c r="U719" i="1"/>
  <c r="S719" i="1"/>
  <c r="Q719" i="1" s="1"/>
  <c r="R719" i="1" s="1"/>
  <c r="X718" i="1"/>
  <c r="V718" i="1"/>
  <c r="W718" i="1" s="1"/>
  <c r="U718" i="1"/>
  <c r="S718" i="1"/>
  <c r="X717" i="1"/>
  <c r="V717" i="1"/>
  <c r="W717" i="1" s="1"/>
  <c r="U717" i="1"/>
  <c r="S717" i="1"/>
  <c r="T717" i="1" s="1"/>
  <c r="X716" i="1"/>
  <c r="V716" i="1"/>
  <c r="W716" i="1" s="1"/>
  <c r="U716" i="1"/>
  <c r="S716" i="1"/>
  <c r="T716" i="1" s="1"/>
  <c r="Q716" i="1"/>
  <c r="R716" i="1" s="1"/>
  <c r="X715" i="1"/>
  <c r="V715" i="1"/>
  <c r="W715" i="1" s="1"/>
  <c r="U715" i="1"/>
  <c r="S715" i="1"/>
  <c r="T715" i="1" s="1"/>
  <c r="Q715" i="1"/>
  <c r="R715" i="1" s="1"/>
  <c r="X714" i="1"/>
  <c r="V714" i="1"/>
  <c r="W714" i="1" s="1"/>
  <c r="U714" i="1"/>
  <c r="S714" i="1"/>
  <c r="T714" i="1" s="1"/>
  <c r="Q714" i="1"/>
  <c r="R714" i="1" s="1"/>
  <c r="X713" i="1"/>
  <c r="V713" i="1"/>
  <c r="W713" i="1" s="1"/>
  <c r="U713" i="1"/>
  <c r="S713" i="1"/>
  <c r="X712" i="1"/>
  <c r="V712" i="1"/>
  <c r="W712" i="1" s="1"/>
  <c r="U712" i="1"/>
  <c r="S712" i="1"/>
  <c r="X711" i="1"/>
  <c r="V711" i="1"/>
  <c r="W711" i="1" s="1"/>
  <c r="U711" i="1"/>
  <c r="S711" i="1"/>
  <c r="T711" i="1" s="1"/>
  <c r="Q711" i="1"/>
  <c r="R711" i="1" s="1"/>
  <c r="X710" i="1"/>
  <c r="V710" i="1"/>
  <c r="W710" i="1" s="1"/>
  <c r="U710" i="1"/>
  <c r="S710" i="1"/>
  <c r="Q710" i="1" s="1"/>
  <c r="R710" i="1" s="1"/>
  <c r="X709" i="1"/>
  <c r="V709" i="1"/>
  <c r="W709" i="1" s="1"/>
  <c r="U709" i="1"/>
  <c r="S709" i="1"/>
  <c r="T709" i="1" s="1"/>
  <c r="Q709" i="1"/>
  <c r="R709" i="1" s="1"/>
  <c r="X708" i="1"/>
  <c r="V708" i="1"/>
  <c r="W708" i="1" s="1"/>
  <c r="U708" i="1"/>
  <c r="S708" i="1"/>
  <c r="X707" i="1"/>
  <c r="V707" i="1"/>
  <c r="W707" i="1" s="1"/>
  <c r="U707" i="1"/>
  <c r="S707" i="1"/>
  <c r="Q707" i="1" s="1"/>
  <c r="R707" i="1" s="1"/>
  <c r="X706" i="1"/>
  <c r="V706" i="1"/>
  <c r="W706" i="1" s="1"/>
  <c r="U706" i="1"/>
  <c r="S706" i="1"/>
  <c r="X705" i="1"/>
  <c r="V705" i="1"/>
  <c r="W705" i="1" s="1"/>
  <c r="U705" i="1"/>
  <c r="S705" i="1"/>
  <c r="T705" i="1" s="1"/>
  <c r="Q705" i="1"/>
  <c r="R705" i="1" s="1"/>
  <c r="X704" i="1"/>
  <c r="V704" i="1"/>
  <c r="W704" i="1" s="1"/>
  <c r="U704" i="1"/>
  <c r="S704" i="1"/>
  <c r="X703" i="1"/>
  <c r="V703" i="1"/>
  <c r="W703" i="1" s="1"/>
  <c r="U703" i="1"/>
  <c r="S703" i="1"/>
  <c r="X702" i="1"/>
  <c r="V702" i="1"/>
  <c r="W702" i="1" s="1"/>
  <c r="U702" i="1"/>
  <c r="S702" i="1"/>
  <c r="Q702" i="1" s="1"/>
  <c r="R702" i="1" s="1"/>
  <c r="X701" i="1"/>
  <c r="V701" i="1"/>
  <c r="W701" i="1" s="1"/>
  <c r="U701" i="1"/>
  <c r="S701" i="1"/>
  <c r="X700" i="1"/>
  <c r="V700" i="1"/>
  <c r="W700" i="1" s="1"/>
  <c r="U700" i="1"/>
  <c r="S700" i="1"/>
  <c r="T700" i="1" s="1"/>
  <c r="Q700" i="1"/>
  <c r="R700" i="1" s="1"/>
  <c r="X699" i="1"/>
  <c r="V699" i="1"/>
  <c r="W699" i="1" s="1"/>
  <c r="U699" i="1"/>
  <c r="S699" i="1"/>
  <c r="Q699" i="1" s="1"/>
  <c r="R699" i="1" s="1"/>
  <c r="X698" i="1"/>
  <c r="V698" i="1"/>
  <c r="W698" i="1" s="1"/>
  <c r="U698" i="1"/>
  <c r="S698" i="1"/>
  <c r="X697" i="1"/>
  <c r="V697" i="1"/>
  <c r="W697" i="1" s="1"/>
  <c r="U697" i="1"/>
  <c r="S697" i="1"/>
  <c r="T697" i="1" s="1"/>
  <c r="Q697" i="1"/>
  <c r="R697" i="1" s="1"/>
  <c r="X696" i="1"/>
  <c r="V696" i="1"/>
  <c r="W696" i="1" s="1"/>
  <c r="U696" i="1"/>
  <c r="S696" i="1"/>
  <c r="Q696" i="1" s="1"/>
  <c r="R696" i="1" s="1"/>
  <c r="X695" i="1"/>
  <c r="V695" i="1"/>
  <c r="W695" i="1" s="1"/>
  <c r="U695" i="1"/>
  <c r="S695" i="1"/>
  <c r="T695" i="1" s="1"/>
  <c r="X694" i="1"/>
  <c r="V694" i="1"/>
  <c r="W694" i="1" s="1"/>
  <c r="U694" i="1"/>
  <c r="S694" i="1"/>
  <c r="X693" i="1"/>
  <c r="V693" i="1"/>
  <c r="W693" i="1" s="1"/>
  <c r="U693" i="1"/>
  <c r="S693" i="1"/>
  <c r="X692" i="1"/>
  <c r="V692" i="1"/>
  <c r="W692" i="1" s="1"/>
  <c r="U692" i="1"/>
  <c r="S692" i="1"/>
  <c r="T692" i="1" s="1"/>
  <c r="Q692" i="1"/>
  <c r="R692" i="1" s="1"/>
  <c r="X691" i="1"/>
  <c r="V691" i="1"/>
  <c r="W691" i="1" s="1"/>
  <c r="U691" i="1"/>
  <c r="S691" i="1"/>
  <c r="T691" i="1" s="1"/>
  <c r="X690" i="1"/>
  <c r="W690" i="1"/>
  <c r="V690" i="1"/>
  <c r="U690" i="1"/>
  <c r="S690" i="1"/>
  <c r="X689" i="1"/>
  <c r="V689" i="1"/>
  <c r="W689" i="1" s="1"/>
  <c r="U689" i="1"/>
  <c r="S689" i="1"/>
  <c r="X688" i="1"/>
  <c r="V688" i="1"/>
  <c r="W688" i="1" s="1"/>
  <c r="U688" i="1"/>
  <c r="S688" i="1"/>
  <c r="X687" i="1"/>
  <c r="V687" i="1"/>
  <c r="W687" i="1" s="1"/>
  <c r="U687" i="1"/>
  <c r="S687" i="1"/>
  <c r="T687" i="1" s="1"/>
  <c r="Q687" i="1"/>
  <c r="R687" i="1" s="1"/>
  <c r="X686" i="1"/>
  <c r="V686" i="1"/>
  <c r="W686" i="1" s="1"/>
  <c r="U686" i="1"/>
  <c r="S686" i="1"/>
  <c r="T686" i="1" s="1"/>
  <c r="X685" i="1"/>
  <c r="V685" i="1"/>
  <c r="W685" i="1" s="1"/>
  <c r="U685" i="1"/>
  <c r="S685" i="1"/>
  <c r="T685" i="1" s="1"/>
  <c r="Q685" i="1"/>
  <c r="R685" i="1" s="1"/>
  <c r="X684" i="1"/>
  <c r="V684" i="1"/>
  <c r="W684" i="1" s="1"/>
  <c r="U684" i="1"/>
  <c r="S684" i="1"/>
  <c r="X683" i="1"/>
  <c r="V683" i="1"/>
  <c r="W683" i="1" s="1"/>
  <c r="U683" i="1"/>
  <c r="S683" i="1"/>
  <c r="Q683" i="1" s="1"/>
  <c r="R683" i="1" s="1"/>
  <c r="X682" i="1"/>
  <c r="V682" i="1"/>
  <c r="W682" i="1" s="1"/>
  <c r="U682" i="1"/>
  <c r="S682" i="1"/>
  <c r="Q682" i="1" s="1"/>
  <c r="R682" i="1" s="1"/>
  <c r="X681" i="1"/>
  <c r="V681" i="1"/>
  <c r="W681" i="1" s="1"/>
  <c r="U681" i="1"/>
  <c r="S681" i="1"/>
  <c r="Q681" i="1" s="1"/>
  <c r="R681" i="1"/>
  <c r="X680" i="1"/>
  <c r="V680" i="1"/>
  <c r="W680" i="1" s="1"/>
  <c r="U680" i="1"/>
  <c r="S680" i="1"/>
  <c r="T680" i="1" s="1"/>
  <c r="X679" i="1"/>
  <c r="V679" i="1"/>
  <c r="W679" i="1" s="1"/>
  <c r="U679" i="1"/>
  <c r="S679" i="1"/>
  <c r="Q679" i="1" s="1"/>
  <c r="R679" i="1"/>
  <c r="X678" i="1"/>
  <c r="V678" i="1"/>
  <c r="W678" i="1" s="1"/>
  <c r="U678" i="1"/>
  <c r="S678" i="1"/>
  <c r="Q678" i="1" s="1"/>
  <c r="R678" i="1" s="1"/>
  <c r="X677" i="1"/>
  <c r="V677" i="1"/>
  <c r="W677" i="1" s="1"/>
  <c r="U677" i="1"/>
  <c r="S677" i="1"/>
  <c r="X676" i="1"/>
  <c r="V676" i="1"/>
  <c r="W676" i="1" s="1"/>
  <c r="U676" i="1"/>
  <c r="S676" i="1"/>
  <c r="T676" i="1" s="1"/>
  <c r="Q676" i="1"/>
  <c r="R676" i="1" s="1"/>
  <c r="X675" i="1"/>
  <c r="V675" i="1"/>
  <c r="W675" i="1" s="1"/>
  <c r="U675" i="1"/>
  <c r="S675" i="1"/>
  <c r="Q675" i="1" s="1"/>
  <c r="R675" i="1" s="1"/>
  <c r="X674" i="1"/>
  <c r="V674" i="1"/>
  <c r="W674" i="1" s="1"/>
  <c r="U674" i="1"/>
  <c r="S674" i="1"/>
  <c r="T674" i="1" s="1"/>
  <c r="Q674" i="1"/>
  <c r="R674" i="1" s="1"/>
  <c r="X673" i="1"/>
  <c r="V673" i="1"/>
  <c r="W673" i="1" s="1"/>
  <c r="U673" i="1"/>
  <c r="S673" i="1"/>
  <c r="Q673" i="1" s="1"/>
  <c r="R673" i="1" s="1"/>
  <c r="X672" i="1"/>
  <c r="V672" i="1"/>
  <c r="W672" i="1" s="1"/>
  <c r="U672" i="1"/>
  <c r="S672" i="1"/>
  <c r="Q672" i="1" s="1"/>
  <c r="R672" i="1" s="1"/>
  <c r="X671" i="1"/>
  <c r="V671" i="1"/>
  <c r="W671" i="1" s="1"/>
  <c r="U671" i="1"/>
  <c r="S671" i="1"/>
  <c r="T671" i="1" s="1"/>
  <c r="Q671" i="1"/>
  <c r="R671" i="1" s="1"/>
  <c r="X670" i="1"/>
  <c r="V670" i="1"/>
  <c r="W670" i="1" s="1"/>
  <c r="U670" i="1"/>
  <c r="S670" i="1"/>
  <c r="T670" i="1" s="1"/>
  <c r="Q670" i="1"/>
  <c r="R670" i="1" s="1"/>
  <c r="X669" i="1"/>
  <c r="V669" i="1"/>
  <c r="W669" i="1" s="1"/>
  <c r="U669" i="1"/>
  <c r="S669" i="1"/>
  <c r="T669" i="1" s="1"/>
  <c r="X668" i="1"/>
  <c r="V668" i="1"/>
  <c r="W668" i="1" s="1"/>
  <c r="U668" i="1"/>
  <c r="S668" i="1"/>
  <c r="Q668" i="1" s="1"/>
  <c r="R668" i="1" s="1"/>
  <c r="X667" i="1"/>
  <c r="V667" i="1"/>
  <c r="W667" i="1" s="1"/>
  <c r="U667" i="1"/>
  <c r="S667" i="1"/>
  <c r="T667" i="1" s="1"/>
  <c r="Q667" i="1"/>
  <c r="R667" i="1" s="1"/>
  <c r="X666" i="1"/>
  <c r="V666" i="1"/>
  <c r="W666" i="1" s="1"/>
  <c r="U666" i="1"/>
  <c r="S666" i="1"/>
  <c r="Q666" i="1" s="1"/>
  <c r="R666" i="1" s="1"/>
  <c r="X665" i="1"/>
  <c r="V665" i="1"/>
  <c r="W665" i="1" s="1"/>
  <c r="U665" i="1"/>
  <c r="S665" i="1"/>
  <c r="T665" i="1" s="1"/>
  <c r="X664" i="1"/>
  <c r="V664" i="1"/>
  <c r="W664" i="1" s="1"/>
  <c r="U664" i="1"/>
  <c r="S664" i="1"/>
  <c r="T664" i="1" s="1"/>
  <c r="Q664" i="1"/>
  <c r="R664" i="1" s="1"/>
  <c r="X663" i="1"/>
  <c r="V663" i="1"/>
  <c r="W663" i="1" s="1"/>
  <c r="U663" i="1"/>
  <c r="S663" i="1"/>
  <c r="X662" i="1"/>
  <c r="V662" i="1"/>
  <c r="W662" i="1" s="1"/>
  <c r="U662" i="1"/>
  <c r="S662" i="1"/>
  <c r="Q662" i="1" s="1"/>
  <c r="R662" i="1" s="1"/>
  <c r="X661" i="1"/>
  <c r="V661" i="1"/>
  <c r="W661" i="1" s="1"/>
  <c r="U661" i="1"/>
  <c r="S661" i="1"/>
  <c r="T661" i="1" s="1"/>
  <c r="Q661" i="1"/>
  <c r="R661" i="1" s="1"/>
  <c r="X660" i="1"/>
  <c r="V660" i="1"/>
  <c r="W660" i="1" s="1"/>
  <c r="U660" i="1"/>
  <c r="S660" i="1"/>
  <c r="T660" i="1" s="1"/>
  <c r="Q660" i="1"/>
  <c r="R660" i="1" s="1"/>
  <c r="X659" i="1"/>
  <c r="V659" i="1"/>
  <c r="W659" i="1" s="1"/>
  <c r="U659" i="1"/>
  <c r="S659" i="1"/>
  <c r="T659" i="1" s="1"/>
  <c r="Q659" i="1"/>
  <c r="R659" i="1" s="1"/>
  <c r="X658" i="1"/>
  <c r="V658" i="1"/>
  <c r="W658" i="1" s="1"/>
  <c r="U658" i="1"/>
  <c r="S658" i="1"/>
  <c r="X657" i="1"/>
  <c r="V657" i="1"/>
  <c r="W657" i="1" s="1"/>
  <c r="U657" i="1"/>
  <c r="S657" i="1"/>
  <c r="T657" i="1" s="1"/>
  <c r="Q657" i="1"/>
  <c r="R657" i="1" s="1"/>
  <c r="X656" i="1"/>
  <c r="V656" i="1"/>
  <c r="W656" i="1" s="1"/>
  <c r="U656" i="1"/>
  <c r="S656" i="1"/>
  <c r="Q656" i="1" s="1"/>
  <c r="R656" i="1" s="1"/>
  <c r="X655" i="1"/>
  <c r="V655" i="1"/>
  <c r="W655" i="1" s="1"/>
  <c r="U655" i="1"/>
  <c r="S655" i="1"/>
  <c r="T655" i="1" s="1"/>
  <c r="X654" i="1"/>
  <c r="V654" i="1"/>
  <c r="W654" i="1" s="1"/>
  <c r="U654" i="1"/>
  <c r="S654" i="1"/>
  <c r="Q654" i="1" s="1"/>
  <c r="R654" i="1"/>
  <c r="X653" i="1"/>
  <c r="V653" i="1"/>
  <c r="W653" i="1" s="1"/>
  <c r="U653" i="1"/>
  <c r="S653" i="1"/>
  <c r="Q653" i="1" s="1"/>
  <c r="R653" i="1" s="1"/>
  <c r="X652" i="1"/>
  <c r="V652" i="1"/>
  <c r="W652" i="1" s="1"/>
  <c r="U652" i="1"/>
  <c r="S652" i="1"/>
  <c r="X651" i="1"/>
  <c r="V651" i="1"/>
  <c r="W651" i="1" s="1"/>
  <c r="U651" i="1"/>
  <c r="S651" i="1"/>
  <c r="Q651" i="1" s="1"/>
  <c r="R651" i="1"/>
  <c r="X650" i="1"/>
  <c r="V650" i="1"/>
  <c r="W650" i="1" s="1"/>
  <c r="U650" i="1"/>
  <c r="S650" i="1"/>
  <c r="T650" i="1" s="1"/>
  <c r="Q650" i="1"/>
  <c r="R650" i="1" s="1"/>
  <c r="X649" i="1"/>
  <c r="V649" i="1"/>
  <c r="W649" i="1" s="1"/>
  <c r="U649" i="1"/>
  <c r="S649" i="1"/>
  <c r="T649" i="1" s="1"/>
  <c r="Q649" i="1"/>
  <c r="R649" i="1" s="1"/>
  <c r="X648" i="1"/>
  <c r="V648" i="1"/>
  <c r="W648" i="1" s="1"/>
  <c r="U648" i="1"/>
  <c r="S648" i="1"/>
  <c r="Q648" i="1" s="1"/>
  <c r="R648" i="1" s="1"/>
  <c r="X647" i="1"/>
  <c r="V647" i="1"/>
  <c r="W647" i="1" s="1"/>
  <c r="U647" i="1"/>
  <c r="S647" i="1"/>
  <c r="X646" i="1"/>
  <c r="V646" i="1"/>
  <c r="W646" i="1" s="1"/>
  <c r="U646" i="1"/>
  <c r="S646" i="1"/>
  <c r="T646" i="1" s="1"/>
  <c r="Q646" i="1"/>
  <c r="R646" i="1" s="1"/>
  <c r="X645" i="1"/>
  <c r="V645" i="1"/>
  <c r="W645" i="1" s="1"/>
  <c r="U645" i="1"/>
  <c r="S645" i="1"/>
  <c r="T645" i="1" s="1"/>
  <c r="Q645" i="1"/>
  <c r="R645" i="1" s="1"/>
  <c r="X644" i="1"/>
  <c r="V644" i="1"/>
  <c r="W644" i="1" s="1"/>
  <c r="U644" i="1"/>
  <c r="S644" i="1"/>
  <c r="T644" i="1" s="1"/>
  <c r="Q644" i="1"/>
  <c r="R644" i="1" s="1"/>
  <c r="X643" i="1"/>
  <c r="V643" i="1"/>
  <c r="W643" i="1" s="1"/>
  <c r="U643" i="1"/>
  <c r="S643" i="1"/>
  <c r="Q643" i="1" s="1"/>
  <c r="R643" i="1" s="1"/>
  <c r="X642" i="1"/>
  <c r="V642" i="1"/>
  <c r="W642" i="1" s="1"/>
  <c r="U642" i="1"/>
  <c r="S642" i="1"/>
  <c r="Q642" i="1" s="1"/>
  <c r="R642" i="1" s="1"/>
  <c r="X641" i="1"/>
  <c r="V641" i="1"/>
  <c r="W641" i="1" s="1"/>
  <c r="U641" i="1"/>
  <c r="S641" i="1"/>
  <c r="Q641" i="1" s="1"/>
  <c r="R641" i="1" s="1"/>
  <c r="X640" i="1"/>
  <c r="V640" i="1"/>
  <c r="W640" i="1" s="1"/>
  <c r="U640" i="1"/>
  <c r="T640" i="1"/>
  <c r="S640" i="1"/>
  <c r="Q640" i="1"/>
  <c r="R640" i="1" s="1"/>
  <c r="X639" i="1"/>
  <c r="V639" i="1"/>
  <c r="W639" i="1" s="1"/>
  <c r="U639" i="1"/>
  <c r="S639" i="1"/>
  <c r="Q639" i="1" s="1"/>
  <c r="R639" i="1" s="1"/>
  <c r="X638" i="1"/>
  <c r="V638" i="1"/>
  <c r="W638" i="1" s="1"/>
  <c r="U638" i="1"/>
  <c r="S638" i="1"/>
  <c r="Q638" i="1" s="1"/>
  <c r="R638" i="1" s="1"/>
  <c r="X637" i="1"/>
  <c r="V637" i="1"/>
  <c r="W637" i="1" s="1"/>
  <c r="U637" i="1"/>
  <c r="S637" i="1"/>
  <c r="X636" i="1"/>
  <c r="V636" i="1"/>
  <c r="W636" i="1" s="1"/>
  <c r="U636" i="1"/>
  <c r="S636" i="1"/>
  <c r="Q636" i="1" s="1"/>
  <c r="R636" i="1" s="1"/>
  <c r="X635" i="1"/>
  <c r="V635" i="1"/>
  <c r="W635" i="1" s="1"/>
  <c r="U635" i="1"/>
  <c r="S635" i="1"/>
  <c r="Q635" i="1" s="1"/>
  <c r="R635" i="1" s="1"/>
  <c r="X634" i="1"/>
  <c r="V634" i="1"/>
  <c r="W634" i="1" s="1"/>
  <c r="U634" i="1"/>
  <c r="S634" i="1"/>
  <c r="X633" i="1"/>
  <c r="V633" i="1"/>
  <c r="W633" i="1" s="1"/>
  <c r="U633" i="1"/>
  <c r="S633" i="1"/>
  <c r="Q633" i="1" s="1"/>
  <c r="R633" i="1" s="1"/>
  <c r="X632" i="1"/>
  <c r="V632" i="1"/>
  <c r="W632" i="1" s="1"/>
  <c r="U632" i="1"/>
  <c r="S632" i="1"/>
  <c r="Q632" i="1" s="1"/>
  <c r="R632" i="1" s="1"/>
  <c r="X631" i="1"/>
  <c r="V631" i="1"/>
  <c r="W631" i="1" s="1"/>
  <c r="U631" i="1"/>
  <c r="S631" i="1"/>
  <c r="T631" i="1" s="1"/>
  <c r="Q631" i="1"/>
  <c r="R631" i="1" s="1"/>
  <c r="X630" i="1"/>
  <c r="V630" i="1"/>
  <c r="W630" i="1" s="1"/>
  <c r="U630" i="1"/>
  <c r="S630" i="1"/>
  <c r="T630" i="1" s="1"/>
  <c r="X629" i="1"/>
  <c r="V629" i="1"/>
  <c r="W629" i="1" s="1"/>
  <c r="U629" i="1"/>
  <c r="S629" i="1"/>
  <c r="X628" i="1"/>
  <c r="V628" i="1"/>
  <c r="W628" i="1" s="1"/>
  <c r="U628" i="1"/>
  <c r="S628" i="1"/>
  <c r="Q628" i="1" s="1"/>
  <c r="R628" i="1" s="1"/>
  <c r="X627" i="1"/>
  <c r="V627" i="1"/>
  <c r="W627" i="1" s="1"/>
  <c r="U627" i="1"/>
  <c r="S627" i="1"/>
  <c r="T627" i="1" s="1"/>
  <c r="X626" i="1"/>
  <c r="V626" i="1"/>
  <c r="W626" i="1" s="1"/>
  <c r="U626" i="1"/>
  <c r="S626" i="1"/>
  <c r="X625" i="1"/>
  <c r="V625" i="1"/>
  <c r="W625" i="1" s="1"/>
  <c r="U625" i="1"/>
  <c r="S625" i="1"/>
  <c r="T625" i="1" s="1"/>
  <c r="Q625" i="1"/>
  <c r="R625" i="1" s="1"/>
  <c r="X624" i="1"/>
  <c r="V624" i="1"/>
  <c r="W624" i="1" s="1"/>
  <c r="U624" i="1"/>
  <c r="S624" i="1"/>
  <c r="Q624" i="1" s="1"/>
  <c r="R624" i="1" s="1"/>
  <c r="X623" i="1"/>
  <c r="V623" i="1"/>
  <c r="W623" i="1" s="1"/>
  <c r="U623" i="1"/>
  <c r="S623" i="1"/>
  <c r="Q623" i="1" s="1"/>
  <c r="R623" i="1" s="1"/>
  <c r="X622" i="1"/>
  <c r="V622" i="1"/>
  <c r="W622" i="1" s="1"/>
  <c r="U622" i="1"/>
  <c r="S622" i="1"/>
  <c r="X621" i="1"/>
  <c r="V621" i="1"/>
  <c r="W621" i="1" s="1"/>
  <c r="U621" i="1"/>
  <c r="S621" i="1"/>
  <c r="Q621" i="1" s="1"/>
  <c r="R621" i="1" s="1"/>
  <c r="X620" i="1"/>
  <c r="V620" i="1"/>
  <c r="W620" i="1" s="1"/>
  <c r="U620" i="1"/>
  <c r="S620" i="1"/>
  <c r="T620" i="1" s="1"/>
  <c r="Q620" i="1"/>
  <c r="R620" i="1" s="1"/>
  <c r="X619" i="1"/>
  <c r="V619" i="1"/>
  <c r="W619" i="1" s="1"/>
  <c r="U619" i="1"/>
  <c r="S619" i="1"/>
  <c r="T619" i="1" s="1"/>
  <c r="Q619" i="1"/>
  <c r="R619" i="1" s="1"/>
  <c r="X618" i="1"/>
  <c r="W618" i="1"/>
  <c r="V618" i="1"/>
  <c r="U618" i="1"/>
  <c r="S618" i="1"/>
  <c r="Q618" i="1" s="1"/>
  <c r="R618" i="1" s="1"/>
  <c r="X617" i="1"/>
  <c r="V617" i="1"/>
  <c r="W617" i="1" s="1"/>
  <c r="U617" i="1"/>
  <c r="S617" i="1"/>
  <c r="T617" i="1" s="1"/>
  <c r="Q617" i="1"/>
  <c r="R617" i="1" s="1"/>
  <c r="X616" i="1"/>
  <c r="V616" i="1"/>
  <c r="W616" i="1" s="1"/>
  <c r="U616" i="1"/>
  <c r="S616" i="1"/>
  <c r="X615" i="1"/>
  <c r="V615" i="1"/>
  <c r="W615" i="1" s="1"/>
  <c r="U615" i="1"/>
  <c r="S615" i="1"/>
  <c r="T615" i="1" s="1"/>
  <c r="Q615" i="1"/>
  <c r="R615" i="1" s="1"/>
  <c r="X614" i="1"/>
  <c r="V614" i="1"/>
  <c r="W614" i="1" s="1"/>
  <c r="U614" i="1"/>
  <c r="S614" i="1"/>
  <c r="T614" i="1" s="1"/>
  <c r="X613" i="1"/>
  <c r="V613" i="1"/>
  <c r="W613" i="1" s="1"/>
  <c r="U613" i="1"/>
  <c r="S613" i="1"/>
  <c r="Q613" i="1" s="1"/>
  <c r="R613" i="1" s="1"/>
  <c r="X612" i="1"/>
  <c r="V612" i="1"/>
  <c r="W612" i="1" s="1"/>
  <c r="U612" i="1"/>
  <c r="S612" i="1"/>
  <c r="T612" i="1" s="1"/>
  <c r="Q612" i="1"/>
  <c r="R612" i="1" s="1"/>
  <c r="X611" i="1"/>
  <c r="V611" i="1"/>
  <c r="W611" i="1" s="1"/>
  <c r="U611" i="1"/>
  <c r="S611" i="1"/>
  <c r="T611" i="1" s="1"/>
  <c r="Q611" i="1"/>
  <c r="R611" i="1" s="1"/>
  <c r="X610" i="1"/>
  <c r="V610" i="1"/>
  <c r="W610" i="1" s="1"/>
  <c r="U610" i="1"/>
  <c r="S610" i="1"/>
  <c r="Q610" i="1" s="1"/>
  <c r="R610" i="1" s="1"/>
  <c r="X609" i="1"/>
  <c r="V609" i="1"/>
  <c r="W609" i="1" s="1"/>
  <c r="U609" i="1"/>
  <c r="S609" i="1"/>
  <c r="T609" i="1" s="1"/>
  <c r="Q609" i="1"/>
  <c r="R609" i="1" s="1"/>
  <c r="X608" i="1"/>
  <c r="V608" i="1"/>
  <c r="W608" i="1" s="1"/>
  <c r="U608" i="1"/>
  <c r="S608" i="1"/>
  <c r="Q608" i="1" s="1"/>
  <c r="R608" i="1" s="1"/>
  <c r="X607" i="1"/>
  <c r="V607" i="1"/>
  <c r="W607" i="1" s="1"/>
  <c r="U607" i="1"/>
  <c r="S607" i="1"/>
  <c r="X606" i="1"/>
  <c r="V606" i="1"/>
  <c r="W606" i="1" s="1"/>
  <c r="U606" i="1"/>
  <c r="S606" i="1"/>
  <c r="T606" i="1" s="1"/>
  <c r="X605" i="1"/>
  <c r="V605" i="1"/>
  <c r="W605" i="1" s="1"/>
  <c r="U605" i="1"/>
  <c r="S605" i="1"/>
  <c r="T605" i="1" s="1"/>
  <c r="Q605" i="1"/>
  <c r="R605" i="1" s="1"/>
  <c r="X604" i="1"/>
  <c r="W604" i="1"/>
  <c r="V604" i="1"/>
  <c r="U604" i="1"/>
  <c r="S604" i="1"/>
  <c r="Q604" i="1" s="1"/>
  <c r="R604" i="1" s="1"/>
  <c r="X603" i="1"/>
  <c r="V603" i="1"/>
  <c r="W603" i="1" s="1"/>
  <c r="U603" i="1"/>
  <c r="S603" i="1"/>
  <c r="X602" i="1"/>
  <c r="V602" i="1"/>
  <c r="W602" i="1" s="1"/>
  <c r="U602" i="1"/>
  <c r="S602" i="1"/>
  <c r="Q602" i="1" s="1"/>
  <c r="R602" i="1" s="1"/>
  <c r="X601" i="1"/>
  <c r="V601" i="1"/>
  <c r="W601" i="1" s="1"/>
  <c r="U601" i="1"/>
  <c r="S601" i="1"/>
  <c r="Q601" i="1" s="1"/>
  <c r="R601" i="1" s="1"/>
  <c r="X600" i="1"/>
  <c r="V600" i="1"/>
  <c r="W600" i="1" s="1"/>
  <c r="U600" i="1"/>
  <c r="S600" i="1"/>
  <c r="T600" i="1" s="1"/>
  <c r="X599" i="1"/>
  <c r="V599" i="1"/>
  <c r="W599" i="1" s="1"/>
  <c r="U599" i="1"/>
  <c r="S599" i="1"/>
  <c r="T599" i="1" s="1"/>
  <c r="Q599" i="1"/>
  <c r="R599" i="1" s="1"/>
  <c r="X598" i="1"/>
  <c r="V598" i="1"/>
  <c r="W598" i="1" s="1"/>
  <c r="U598" i="1"/>
  <c r="S598" i="1"/>
  <c r="Q598" i="1" s="1"/>
  <c r="R598" i="1" s="1"/>
  <c r="X597" i="1"/>
  <c r="V597" i="1"/>
  <c r="W597" i="1" s="1"/>
  <c r="U597" i="1"/>
  <c r="S597" i="1"/>
  <c r="T597" i="1" s="1"/>
  <c r="Q597" i="1"/>
  <c r="R597" i="1" s="1"/>
  <c r="X596" i="1"/>
  <c r="V596" i="1"/>
  <c r="W596" i="1" s="1"/>
  <c r="U596" i="1"/>
  <c r="S596" i="1"/>
  <c r="X595" i="1"/>
  <c r="V595" i="1"/>
  <c r="W595" i="1" s="1"/>
  <c r="U595" i="1"/>
  <c r="S595" i="1"/>
  <c r="T595" i="1" s="1"/>
  <c r="Q595" i="1"/>
  <c r="R595" i="1" s="1"/>
  <c r="X594" i="1"/>
  <c r="V594" i="1"/>
  <c r="W594" i="1" s="1"/>
  <c r="U594" i="1"/>
  <c r="S594" i="1"/>
  <c r="X593" i="1"/>
  <c r="V593" i="1"/>
  <c r="W593" i="1" s="1"/>
  <c r="U593" i="1"/>
  <c r="S593" i="1"/>
  <c r="Q593" i="1" s="1"/>
  <c r="R593" i="1" s="1"/>
  <c r="X592" i="1"/>
  <c r="V592" i="1"/>
  <c r="W592" i="1" s="1"/>
  <c r="U592" i="1"/>
  <c r="S592" i="1"/>
  <c r="T592" i="1" s="1"/>
  <c r="X591" i="1"/>
  <c r="V591" i="1"/>
  <c r="W591" i="1" s="1"/>
  <c r="U591" i="1"/>
  <c r="S591" i="1"/>
  <c r="T591" i="1" s="1"/>
  <c r="Q591" i="1"/>
  <c r="R591" i="1" s="1"/>
  <c r="X590" i="1"/>
  <c r="V590" i="1"/>
  <c r="W590" i="1" s="1"/>
  <c r="U590" i="1"/>
  <c r="S590" i="1"/>
  <c r="T590" i="1" s="1"/>
  <c r="Q590" i="1"/>
  <c r="R590" i="1" s="1"/>
  <c r="X589" i="1"/>
  <c r="V589" i="1"/>
  <c r="W589" i="1" s="1"/>
  <c r="U589" i="1"/>
  <c r="S589" i="1"/>
  <c r="X588" i="1"/>
  <c r="V588" i="1"/>
  <c r="W588" i="1" s="1"/>
  <c r="U588" i="1"/>
  <c r="S588" i="1"/>
  <c r="Q588" i="1" s="1"/>
  <c r="R588" i="1" s="1"/>
  <c r="X587" i="1"/>
  <c r="V587" i="1"/>
  <c r="W587" i="1" s="1"/>
  <c r="U587" i="1"/>
  <c r="S587" i="1"/>
  <c r="T587" i="1" s="1"/>
  <c r="Q587" i="1"/>
  <c r="R587" i="1" s="1"/>
  <c r="X586" i="1"/>
  <c r="V586" i="1"/>
  <c r="W586" i="1" s="1"/>
  <c r="U586" i="1"/>
  <c r="S586" i="1"/>
  <c r="X585" i="1"/>
  <c r="V585" i="1"/>
  <c r="W585" i="1" s="1"/>
  <c r="U585" i="1"/>
  <c r="S585" i="1"/>
  <c r="T585" i="1" s="1"/>
  <c r="X584" i="1"/>
  <c r="V584" i="1"/>
  <c r="W584" i="1" s="1"/>
  <c r="U584" i="1"/>
  <c r="S584" i="1"/>
  <c r="X583" i="1"/>
  <c r="V583" i="1"/>
  <c r="W583" i="1" s="1"/>
  <c r="U583" i="1"/>
  <c r="S583" i="1"/>
  <c r="X582" i="1"/>
  <c r="V582" i="1"/>
  <c r="W582" i="1" s="1"/>
  <c r="U582" i="1"/>
  <c r="S582" i="1"/>
  <c r="Q582" i="1" s="1"/>
  <c r="R582" i="1" s="1"/>
  <c r="X581" i="1"/>
  <c r="V581" i="1"/>
  <c r="W581" i="1" s="1"/>
  <c r="U581" i="1"/>
  <c r="S581" i="1"/>
  <c r="Q581" i="1" s="1"/>
  <c r="R581" i="1"/>
  <c r="X580" i="1"/>
  <c r="V580" i="1"/>
  <c r="W580" i="1" s="1"/>
  <c r="U580" i="1"/>
  <c r="S580" i="1"/>
  <c r="T580" i="1" s="1"/>
  <c r="Q580" i="1"/>
  <c r="R580" i="1" s="1"/>
  <c r="X579" i="1"/>
  <c r="V579" i="1"/>
  <c r="W579" i="1" s="1"/>
  <c r="U579" i="1"/>
  <c r="S579" i="1"/>
  <c r="Q579" i="1" s="1"/>
  <c r="R579" i="1"/>
  <c r="X578" i="1"/>
  <c r="V578" i="1"/>
  <c r="W578" i="1" s="1"/>
  <c r="U578" i="1"/>
  <c r="S578" i="1"/>
  <c r="Q578" i="1" s="1"/>
  <c r="R578" i="1" s="1"/>
  <c r="X577" i="1"/>
  <c r="V577" i="1"/>
  <c r="W577" i="1" s="1"/>
  <c r="U577" i="1"/>
  <c r="S577" i="1"/>
  <c r="T577" i="1" s="1"/>
  <c r="Q577" i="1"/>
  <c r="R577" i="1" s="1"/>
  <c r="X576" i="1"/>
  <c r="V576" i="1"/>
  <c r="W576" i="1" s="1"/>
  <c r="U576" i="1"/>
  <c r="S576" i="1"/>
  <c r="T576" i="1" s="1"/>
  <c r="X575" i="1"/>
  <c r="W575" i="1"/>
  <c r="V575" i="1"/>
  <c r="U575" i="1"/>
  <c r="S575" i="1"/>
  <c r="Q575" i="1" s="1"/>
  <c r="R575" i="1" s="1"/>
  <c r="X574" i="1"/>
  <c r="V574" i="1"/>
  <c r="W574" i="1" s="1"/>
  <c r="U574" i="1"/>
  <c r="S574" i="1"/>
  <c r="T574" i="1" s="1"/>
  <c r="Q574" i="1"/>
  <c r="R574" i="1" s="1"/>
  <c r="X573" i="1"/>
  <c r="V573" i="1"/>
  <c r="W573" i="1" s="1"/>
  <c r="U573" i="1"/>
  <c r="S573" i="1"/>
  <c r="Q573" i="1" s="1"/>
  <c r="R573" i="1" s="1"/>
  <c r="X572" i="1"/>
  <c r="V572" i="1"/>
  <c r="W572" i="1" s="1"/>
  <c r="U572" i="1"/>
  <c r="S572" i="1"/>
  <c r="Q572" i="1" s="1"/>
  <c r="R572" i="1" s="1"/>
  <c r="X571" i="1"/>
  <c r="V571" i="1"/>
  <c r="W571" i="1" s="1"/>
  <c r="U571" i="1"/>
  <c r="S571" i="1"/>
  <c r="X570" i="1"/>
  <c r="V570" i="1"/>
  <c r="W570" i="1" s="1"/>
  <c r="U570" i="1"/>
  <c r="S570" i="1"/>
  <c r="T570" i="1" s="1"/>
  <c r="Q570" i="1"/>
  <c r="R570" i="1" s="1"/>
  <c r="X569" i="1"/>
  <c r="V569" i="1"/>
  <c r="W569" i="1" s="1"/>
  <c r="U569" i="1"/>
  <c r="S569" i="1"/>
  <c r="T569" i="1" s="1"/>
  <c r="Q569" i="1"/>
  <c r="R569" i="1" s="1"/>
  <c r="X568" i="1"/>
  <c r="V568" i="1"/>
  <c r="W568" i="1" s="1"/>
  <c r="U568" i="1"/>
  <c r="S568" i="1"/>
  <c r="Q568" i="1" s="1"/>
  <c r="R568" i="1" s="1"/>
  <c r="X567" i="1"/>
  <c r="V567" i="1"/>
  <c r="W567" i="1" s="1"/>
  <c r="U567" i="1"/>
  <c r="S567" i="1"/>
  <c r="Q567" i="1" s="1"/>
  <c r="R567" i="1" s="1"/>
  <c r="X566" i="1"/>
  <c r="V566" i="1"/>
  <c r="W566" i="1" s="1"/>
  <c r="U566" i="1"/>
  <c r="S566" i="1"/>
  <c r="Q566" i="1" s="1"/>
  <c r="R566" i="1"/>
  <c r="X565" i="1"/>
  <c r="W565" i="1"/>
  <c r="V565" i="1"/>
  <c r="U565" i="1"/>
  <c r="S565" i="1"/>
  <c r="X564" i="1"/>
  <c r="V564" i="1"/>
  <c r="W564" i="1" s="1"/>
  <c r="U564" i="1"/>
  <c r="S564" i="1"/>
  <c r="Q564" i="1" s="1"/>
  <c r="R564" i="1" s="1"/>
  <c r="X563" i="1"/>
  <c r="V563" i="1"/>
  <c r="W563" i="1" s="1"/>
  <c r="U563" i="1"/>
  <c r="S563" i="1"/>
  <c r="X562" i="1"/>
  <c r="V562" i="1"/>
  <c r="W562" i="1" s="1"/>
  <c r="U562" i="1"/>
  <c r="S562" i="1"/>
  <c r="X561" i="1"/>
  <c r="V561" i="1"/>
  <c r="W561" i="1" s="1"/>
  <c r="U561" i="1"/>
  <c r="S561" i="1"/>
  <c r="Q561" i="1" s="1"/>
  <c r="R561" i="1" s="1"/>
  <c r="X560" i="1"/>
  <c r="V560" i="1"/>
  <c r="W560" i="1" s="1"/>
  <c r="U560" i="1"/>
  <c r="S560" i="1"/>
  <c r="X559" i="1"/>
  <c r="V559" i="1"/>
  <c r="W559" i="1" s="1"/>
  <c r="U559" i="1"/>
  <c r="S559" i="1"/>
  <c r="T559" i="1" s="1"/>
  <c r="X558" i="1"/>
  <c r="V558" i="1"/>
  <c r="W558" i="1" s="1"/>
  <c r="U558" i="1"/>
  <c r="S558" i="1"/>
  <c r="Q558" i="1" s="1"/>
  <c r="R558" i="1" s="1"/>
  <c r="X557" i="1"/>
  <c r="V557" i="1"/>
  <c r="W557" i="1" s="1"/>
  <c r="U557" i="1"/>
  <c r="S557" i="1"/>
  <c r="X556" i="1"/>
  <c r="V556" i="1"/>
  <c r="W556" i="1" s="1"/>
  <c r="U556" i="1"/>
  <c r="S556" i="1"/>
  <c r="T556" i="1" s="1"/>
  <c r="X555" i="1"/>
  <c r="V555" i="1"/>
  <c r="W555" i="1" s="1"/>
  <c r="U555" i="1"/>
  <c r="S555" i="1"/>
  <c r="Q555" i="1" s="1"/>
  <c r="R555" i="1" s="1"/>
  <c r="X554" i="1"/>
  <c r="V554" i="1"/>
  <c r="W554" i="1" s="1"/>
  <c r="U554" i="1"/>
  <c r="S554" i="1"/>
  <c r="T554" i="1" s="1"/>
  <c r="Q554" i="1"/>
  <c r="R554" i="1" s="1"/>
  <c r="X553" i="1"/>
  <c r="V553" i="1"/>
  <c r="W553" i="1" s="1"/>
  <c r="U553" i="1"/>
  <c r="S553" i="1"/>
  <c r="Q553" i="1" s="1"/>
  <c r="R553" i="1" s="1"/>
  <c r="X552" i="1"/>
  <c r="V552" i="1"/>
  <c r="W552" i="1" s="1"/>
  <c r="U552" i="1"/>
  <c r="S552" i="1"/>
  <c r="Q552" i="1" s="1"/>
  <c r="R552" i="1" s="1"/>
  <c r="X551" i="1"/>
  <c r="V551" i="1"/>
  <c r="W551" i="1" s="1"/>
  <c r="U551" i="1"/>
  <c r="S551" i="1"/>
  <c r="T551" i="1" s="1"/>
  <c r="X550" i="1"/>
  <c r="V550" i="1"/>
  <c r="W550" i="1" s="1"/>
  <c r="U550" i="1"/>
  <c r="S550" i="1"/>
  <c r="T550" i="1" s="1"/>
  <c r="Q550" i="1"/>
  <c r="R550" i="1" s="1"/>
  <c r="X549" i="1"/>
  <c r="V549" i="1"/>
  <c r="W549" i="1" s="1"/>
  <c r="U549" i="1"/>
  <c r="S549" i="1"/>
  <c r="T549" i="1" s="1"/>
  <c r="Q549" i="1"/>
  <c r="R549" i="1" s="1"/>
  <c r="X548" i="1"/>
  <c r="V548" i="1"/>
  <c r="W548" i="1" s="1"/>
  <c r="U548" i="1"/>
  <c r="S548" i="1"/>
  <c r="Q548" i="1" s="1"/>
  <c r="R548" i="1" s="1"/>
  <c r="X547" i="1"/>
  <c r="V547" i="1"/>
  <c r="W547" i="1" s="1"/>
  <c r="U547" i="1"/>
  <c r="S547" i="1"/>
  <c r="X546" i="1"/>
  <c r="V546" i="1"/>
  <c r="W546" i="1" s="1"/>
  <c r="U546" i="1"/>
  <c r="S546" i="1"/>
  <c r="X545" i="1"/>
  <c r="V545" i="1"/>
  <c r="W545" i="1" s="1"/>
  <c r="U545" i="1"/>
  <c r="S545" i="1"/>
  <c r="T545" i="1" s="1"/>
  <c r="Q545" i="1"/>
  <c r="R545" i="1" s="1"/>
  <c r="X544" i="1"/>
  <c r="V544" i="1"/>
  <c r="W544" i="1" s="1"/>
  <c r="U544" i="1"/>
  <c r="S544" i="1"/>
  <c r="X543" i="1"/>
  <c r="V543" i="1"/>
  <c r="W543" i="1" s="1"/>
  <c r="U543" i="1"/>
  <c r="S543" i="1"/>
  <c r="Q543" i="1" s="1"/>
  <c r="R543" i="1" s="1"/>
  <c r="X542" i="1"/>
  <c r="V542" i="1"/>
  <c r="W542" i="1" s="1"/>
  <c r="U542" i="1"/>
  <c r="S542" i="1"/>
  <c r="T542" i="1" s="1"/>
  <c r="Q542" i="1"/>
  <c r="R542" i="1" s="1"/>
  <c r="X541" i="1"/>
  <c r="V541" i="1"/>
  <c r="W541" i="1" s="1"/>
  <c r="U541" i="1"/>
  <c r="S541" i="1"/>
  <c r="Q541" i="1" s="1"/>
  <c r="R541" i="1" s="1"/>
  <c r="X540" i="1"/>
  <c r="V540" i="1"/>
  <c r="W540" i="1" s="1"/>
  <c r="U540" i="1"/>
  <c r="S540" i="1"/>
  <c r="Q540" i="1" s="1"/>
  <c r="R540" i="1" s="1"/>
  <c r="X539" i="1"/>
  <c r="V539" i="1"/>
  <c r="W539" i="1" s="1"/>
  <c r="U539" i="1"/>
  <c r="S539" i="1"/>
  <c r="Q539" i="1" s="1"/>
  <c r="R539" i="1" s="1"/>
  <c r="X538" i="1"/>
  <c r="V538" i="1"/>
  <c r="W538" i="1" s="1"/>
  <c r="U538" i="1"/>
  <c r="S538" i="1"/>
  <c r="Q538" i="1" s="1"/>
  <c r="R538" i="1" s="1"/>
  <c r="X537" i="1"/>
  <c r="V537" i="1"/>
  <c r="W537" i="1" s="1"/>
  <c r="U537" i="1"/>
  <c r="S537" i="1"/>
  <c r="T537" i="1" s="1"/>
  <c r="X536" i="1"/>
  <c r="V536" i="1"/>
  <c r="W536" i="1" s="1"/>
  <c r="U536" i="1"/>
  <c r="S536" i="1"/>
  <c r="T536" i="1" s="1"/>
  <c r="Q536" i="1"/>
  <c r="R536" i="1" s="1"/>
  <c r="X535" i="1"/>
  <c r="V535" i="1"/>
  <c r="W535" i="1" s="1"/>
  <c r="U535" i="1"/>
  <c r="S535" i="1"/>
  <c r="T535" i="1" s="1"/>
  <c r="Q535" i="1"/>
  <c r="R535" i="1" s="1"/>
  <c r="X534" i="1"/>
  <c r="V534" i="1"/>
  <c r="W534" i="1" s="1"/>
  <c r="U534" i="1"/>
  <c r="S534" i="1"/>
  <c r="T534" i="1" s="1"/>
  <c r="X533" i="1"/>
  <c r="V533" i="1"/>
  <c r="W533" i="1" s="1"/>
  <c r="U533" i="1"/>
  <c r="S533" i="1"/>
  <c r="Q533" i="1" s="1"/>
  <c r="R533" i="1" s="1"/>
  <c r="X532" i="1"/>
  <c r="V532" i="1"/>
  <c r="W532" i="1" s="1"/>
  <c r="U532" i="1"/>
  <c r="S532" i="1"/>
  <c r="T532" i="1" s="1"/>
  <c r="X531" i="1"/>
  <c r="V531" i="1"/>
  <c r="W531" i="1" s="1"/>
  <c r="U531" i="1"/>
  <c r="S531" i="1"/>
  <c r="T531" i="1" s="1"/>
  <c r="X530" i="1"/>
  <c r="V530" i="1"/>
  <c r="W530" i="1" s="1"/>
  <c r="U530" i="1"/>
  <c r="S530" i="1"/>
  <c r="T530" i="1" s="1"/>
  <c r="Q530" i="1"/>
  <c r="R530" i="1" s="1"/>
  <c r="X529" i="1"/>
  <c r="V529" i="1"/>
  <c r="W529" i="1" s="1"/>
  <c r="U529" i="1"/>
  <c r="S529" i="1"/>
  <c r="Q529" i="1" s="1"/>
  <c r="R529" i="1" s="1"/>
  <c r="X528" i="1"/>
  <c r="V528" i="1"/>
  <c r="W528" i="1" s="1"/>
  <c r="U528" i="1"/>
  <c r="S528" i="1"/>
  <c r="X527" i="1"/>
  <c r="V527" i="1"/>
  <c r="W527" i="1" s="1"/>
  <c r="U527" i="1"/>
  <c r="S527" i="1"/>
  <c r="X526" i="1"/>
  <c r="V526" i="1"/>
  <c r="W526" i="1" s="1"/>
  <c r="U526" i="1"/>
  <c r="S526" i="1"/>
  <c r="T526" i="1" s="1"/>
  <c r="Q526" i="1"/>
  <c r="R526" i="1" s="1"/>
  <c r="X525" i="1"/>
  <c r="V525" i="1"/>
  <c r="W525" i="1" s="1"/>
  <c r="U525" i="1"/>
  <c r="T525" i="1"/>
  <c r="S525" i="1"/>
  <c r="Q525" i="1"/>
  <c r="R525" i="1" s="1"/>
  <c r="X524" i="1"/>
  <c r="V524" i="1"/>
  <c r="W524" i="1" s="1"/>
  <c r="U524" i="1"/>
  <c r="S524" i="1"/>
  <c r="Q524" i="1" s="1"/>
  <c r="R524" i="1" s="1"/>
  <c r="X523" i="1"/>
  <c r="V523" i="1"/>
  <c r="W523" i="1" s="1"/>
  <c r="U523" i="1"/>
  <c r="S523" i="1"/>
  <c r="Q523" i="1" s="1"/>
  <c r="R523" i="1" s="1"/>
  <c r="X522" i="1"/>
  <c r="V522" i="1"/>
  <c r="W522" i="1" s="1"/>
  <c r="U522" i="1"/>
  <c r="S522" i="1"/>
  <c r="X521" i="1"/>
  <c r="V521" i="1"/>
  <c r="W521" i="1" s="1"/>
  <c r="U521" i="1"/>
  <c r="S521" i="1"/>
  <c r="T521" i="1" s="1"/>
  <c r="X520" i="1"/>
  <c r="V520" i="1"/>
  <c r="W520" i="1" s="1"/>
  <c r="U520" i="1"/>
  <c r="S520" i="1"/>
  <c r="T520" i="1" s="1"/>
  <c r="Q520" i="1"/>
  <c r="R520" i="1" s="1"/>
  <c r="X519" i="1"/>
  <c r="V519" i="1"/>
  <c r="W519" i="1" s="1"/>
  <c r="U519" i="1"/>
  <c r="S519" i="1"/>
  <c r="T519" i="1" s="1"/>
  <c r="Q519" i="1"/>
  <c r="R519" i="1" s="1"/>
  <c r="X518" i="1"/>
  <c r="V518" i="1"/>
  <c r="W518" i="1" s="1"/>
  <c r="U518" i="1"/>
  <c r="S518" i="1"/>
  <c r="X517" i="1"/>
  <c r="V517" i="1"/>
  <c r="W517" i="1" s="1"/>
  <c r="U517" i="1"/>
  <c r="T517" i="1"/>
  <c r="S517" i="1"/>
  <c r="Q517" i="1"/>
  <c r="R517" i="1" s="1"/>
  <c r="X516" i="1"/>
  <c r="V516" i="1"/>
  <c r="W516" i="1" s="1"/>
  <c r="U516" i="1"/>
  <c r="S516" i="1"/>
  <c r="X515" i="1"/>
  <c r="V515" i="1"/>
  <c r="W515" i="1" s="1"/>
  <c r="U515" i="1"/>
  <c r="S515" i="1"/>
  <c r="Q515" i="1" s="1"/>
  <c r="R515" i="1" s="1"/>
  <c r="X514" i="1"/>
  <c r="V514" i="1"/>
  <c r="W514" i="1" s="1"/>
  <c r="U514" i="1"/>
  <c r="S514" i="1"/>
  <c r="Q514" i="1" s="1"/>
  <c r="R514" i="1" s="1"/>
  <c r="X513" i="1"/>
  <c r="V513" i="1"/>
  <c r="W513" i="1" s="1"/>
  <c r="U513" i="1"/>
  <c r="T513" i="1"/>
  <c r="S513" i="1"/>
  <c r="Q513" i="1" s="1"/>
  <c r="R513" i="1" s="1"/>
  <c r="X512" i="1"/>
  <c r="V512" i="1"/>
  <c r="W512" i="1" s="1"/>
  <c r="U512" i="1"/>
  <c r="S512" i="1"/>
  <c r="Q512" i="1" s="1"/>
  <c r="R512" i="1" s="1"/>
  <c r="X511" i="1"/>
  <c r="V511" i="1"/>
  <c r="W511" i="1" s="1"/>
  <c r="U511" i="1"/>
  <c r="S511" i="1"/>
  <c r="T511" i="1" s="1"/>
  <c r="Q511" i="1"/>
  <c r="R511" i="1" s="1"/>
  <c r="X510" i="1"/>
  <c r="V510" i="1"/>
  <c r="W510" i="1" s="1"/>
  <c r="U510" i="1"/>
  <c r="S510" i="1"/>
  <c r="T510" i="1" s="1"/>
  <c r="X509" i="1"/>
  <c r="V509" i="1"/>
  <c r="W509" i="1" s="1"/>
  <c r="U509" i="1"/>
  <c r="S509" i="1"/>
  <c r="T509" i="1" s="1"/>
  <c r="X508" i="1"/>
  <c r="V508" i="1"/>
  <c r="W508" i="1" s="1"/>
  <c r="U508" i="1"/>
  <c r="S508" i="1"/>
  <c r="Q508" i="1" s="1"/>
  <c r="R508" i="1" s="1"/>
  <c r="X507" i="1"/>
  <c r="V507" i="1"/>
  <c r="W507" i="1" s="1"/>
  <c r="U507" i="1"/>
  <c r="S507" i="1"/>
  <c r="Q507" i="1" s="1"/>
  <c r="R507" i="1" s="1"/>
  <c r="X506" i="1"/>
  <c r="V506" i="1"/>
  <c r="W506" i="1" s="1"/>
  <c r="U506" i="1"/>
  <c r="S506" i="1"/>
  <c r="T506" i="1" s="1"/>
  <c r="X505" i="1"/>
  <c r="V505" i="1"/>
  <c r="W505" i="1" s="1"/>
  <c r="U505" i="1"/>
  <c r="S505" i="1"/>
  <c r="T505" i="1" s="1"/>
  <c r="X504" i="1"/>
  <c r="V504" i="1"/>
  <c r="W504" i="1" s="1"/>
  <c r="U504" i="1"/>
  <c r="S504" i="1"/>
  <c r="Q504" i="1" s="1"/>
  <c r="R504" i="1"/>
  <c r="X503" i="1"/>
  <c r="V503" i="1"/>
  <c r="W503" i="1" s="1"/>
  <c r="U503" i="1"/>
  <c r="S503" i="1"/>
  <c r="X502" i="1"/>
  <c r="V502" i="1"/>
  <c r="W502" i="1" s="1"/>
  <c r="U502" i="1"/>
  <c r="S502" i="1"/>
  <c r="T502" i="1" s="1"/>
  <c r="Q502" i="1"/>
  <c r="R502" i="1" s="1"/>
  <c r="X501" i="1"/>
  <c r="V501" i="1"/>
  <c r="W501" i="1" s="1"/>
  <c r="U501" i="1"/>
  <c r="S501" i="1"/>
  <c r="Q501" i="1" s="1"/>
  <c r="R501" i="1" s="1"/>
  <c r="X500" i="1"/>
  <c r="V500" i="1"/>
  <c r="W500" i="1" s="1"/>
  <c r="U500" i="1"/>
  <c r="T500" i="1"/>
  <c r="S500" i="1"/>
  <c r="Q500" i="1"/>
  <c r="R500" i="1" s="1"/>
  <c r="X499" i="1"/>
  <c r="V499" i="1"/>
  <c r="W499" i="1" s="1"/>
  <c r="U499" i="1"/>
  <c r="S499" i="1"/>
  <c r="T499" i="1" s="1"/>
  <c r="Q499" i="1"/>
  <c r="R499" i="1" s="1"/>
  <c r="X498" i="1"/>
  <c r="V498" i="1"/>
  <c r="W498" i="1" s="1"/>
  <c r="U498" i="1"/>
  <c r="S498" i="1"/>
  <c r="X497" i="1"/>
  <c r="V497" i="1"/>
  <c r="W497" i="1" s="1"/>
  <c r="U497" i="1"/>
  <c r="S497" i="1"/>
  <c r="T497" i="1" s="1"/>
  <c r="Q497" i="1"/>
  <c r="R497" i="1" s="1"/>
  <c r="X496" i="1"/>
  <c r="V496" i="1"/>
  <c r="W496" i="1" s="1"/>
  <c r="U496" i="1"/>
  <c r="S496" i="1"/>
  <c r="Q496" i="1" s="1"/>
  <c r="R496" i="1" s="1"/>
  <c r="X495" i="1"/>
  <c r="V495" i="1"/>
  <c r="W495" i="1" s="1"/>
  <c r="U495" i="1"/>
  <c r="S495" i="1"/>
  <c r="T495" i="1" s="1"/>
  <c r="Q495" i="1"/>
  <c r="R495" i="1" s="1"/>
  <c r="X494" i="1"/>
  <c r="V494" i="1"/>
  <c r="W494" i="1" s="1"/>
  <c r="U494" i="1"/>
  <c r="S494" i="1"/>
  <c r="T494" i="1" s="1"/>
  <c r="Q494" i="1"/>
  <c r="R494" i="1" s="1"/>
  <c r="X493" i="1"/>
  <c r="V493" i="1"/>
  <c r="W493" i="1" s="1"/>
  <c r="U493" i="1"/>
  <c r="S493" i="1"/>
  <c r="T493" i="1" s="1"/>
  <c r="X492" i="1"/>
  <c r="V492" i="1"/>
  <c r="W492" i="1" s="1"/>
  <c r="U492" i="1"/>
  <c r="S492" i="1"/>
  <c r="T492" i="1" s="1"/>
  <c r="X491" i="1"/>
  <c r="V491" i="1"/>
  <c r="W491" i="1" s="1"/>
  <c r="U491" i="1"/>
  <c r="S491" i="1"/>
  <c r="T491" i="1" s="1"/>
  <c r="X490" i="1"/>
  <c r="V490" i="1"/>
  <c r="W490" i="1" s="1"/>
  <c r="U490" i="1"/>
  <c r="S490" i="1"/>
  <c r="T490" i="1" s="1"/>
  <c r="X489" i="1"/>
  <c r="V489" i="1"/>
  <c r="W489" i="1" s="1"/>
  <c r="U489" i="1"/>
  <c r="S489" i="1"/>
  <c r="T489" i="1" s="1"/>
  <c r="X488" i="1"/>
  <c r="V488" i="1"/>
  <c r="W488" i="1" s="1"/>
  <c r="U488" i="1"/>
  <c r="S488" i="1"/>
  <c r="Q488" i="1" s="1"/>
  <c r="R488" i="1" s="1"/>
  <c r="X487" i="1"/>
  <c r="V487" i="1"/>
  <c r="W487" i="1" s="1"/>
  <c r="U487" i="1"/>
  <c r="S487" i="1"/>
  <c r="T487" i="1" s="1"/>
  <c r="Q487" i="1"/>
  <c r="R487" i="1" s="1"/>
  <c r="X486" i="1"/>
  <c r="V486" i="1"/>
  <c r="W486" i="1" s="1"/>
  <c r="U486" i="1"/>
  <c r="S486" i="1"/>
  <c r="T486" i="1" s="1"/>
  <c r="Q486" i="1"/>
  <c r="R486" i="1" s="1"/>
  <c r="X485" i="1"/>
  <c r="V485" i="1"/>
  <c r="W485" i="1" s="1"/>
  <c r="U485" i="1"/>
  <c r="S485" i="1"/>
  <c r="T485" i="1" s="1"/>
  <c r="X484" i="1"/>
  <c r="V484" i="1"/>
  <c r="W484" i="1" s="1"/>
  <c r="U484" i="1"/>
  <c r="S484" i="1"/>
  <c r="Q484" i="1" s="1"/>
  <c r="R484" i="1" s="1"/>
  <c r="X483" i="1"/>
  <c r="V483" i="1"/>
  <c r="W483" i="1" s="1"/>
  <c r="U483" i="1"/>
  <c r="S483" i="1"/>
  <c r="Q483" i="1" s="1"/>
  <c r="R483" i="1" s="1"/>
  <c r="X482" i="1"/>
  <c r="V482" i="1"/>
  <c r="W482" i="1" s="1"/>
  <c r="U482" i="1"/>
  <c r="S482" i="1"/>
  <c r="Q482" i="1" s="1"/>
  <c r="R482" i="1" s="1"/>
  <c r="X481" i="1"/>
  <c r="V481" i="1"/>
  <c r="W481" i="1" s="1"/>
  <c r="U481" i="1"/>
  <c r="S481" i="1"/>
  <c r="Q481" i="1" s="1"/>
  <c r="R481" i="1"/>
  <c r="X480" i="1"/>
  <c r="V480" i="1"/>
  <c r="W480" i="1" s="1"/>
  <c r="U480" i="1"/>
  <c r="S480" i="1"/>
  <c r="T480" i="1" s="1"/>
  <c r="X479" i="1"/>
  <c r="V479" i="1"/>
  <c r="W479" i="1" s="1"/>
  <c r="U479" i="1"/>
  <c r="S479" i="1"/>
  <c r="X478" i="1"/>
  <c r="V478" i="1"/>
  <c r="W478" i="1" s="1"/>
  <c r="U478" i="1"/>
  <c r="S478" i="1"/>
  <c r="T478" i="1" s="1"/>
  <c r="Q478" i="1"/>
  <c r="R478" i="1" s="1"/>
  <c r="X477" i="1"/>
  <c r="V477" i="1"/>
  <c r="W477" i="1" s="1"/>
  <c r="U477" i="1"/>
  <c r="S477" i="1"/>
  <c r="T477" i="1" s="1"/>
  <c r="Q477" i="1"/>
  <c r="R477" i="1" s="1"/>
  <c r="X476" i="1"/>
  <c r="V476" i="1"/>
  <c r="W476" i="1" s="1"/>
  <c r="U476" i="1"/>
  <c r="S476" i="1"/>
  <c r="T476" i="1" s="1"/>
  <c r="Q476" i="1"/>
  <c r="R476" i="1" s="1"/>
  <c r="X475" i="1"/>
  <c r="V475" i="1"/>
  <c r="W475" i="1" s="1"/>
  <c r="U475" i="1"/>
  <c r="S475" i="1"/>
  <c r="X474" i="1"/>
  <c r="V474" i="1"/>
  <c r="W474" i="1" s="1"/>
  <c r="U474" i="1"/>
  <c r="S474" i="1"/>
  <c r="T474" i="1" s="1"/>
  <c r="Q474" i="1"/>
  <c r="R474" i="1" s="1"/>
  <c r="X473" i="1"/>
  <c r="V473" i="1"/>
  <c r="W473" i="1" s="1"/>
  <c r="U473" i="1"/>
  <c r="S473" i="1"/>
  <c r="T473" i="1" s="1"/>
  <c r="X472" i="1"/>
  <c r="V472" i="1"/>
  <c r="W472" i="1" s="1"/>
  <c r="U472" i="1"/>
  <c r="S472" i="1"/>
  <c r="Q472" i="1" s="1"/>
  <c r="R472" i="1" s="1"/>
  <c r="X471" i="1"/>
  <c r="V471" i="1"/>
  <c r="W471" i="1" s="1"/>
  <c r="U471" i="1"/>
  <c r="S471" i="1"/>
  <c r="Q471" i="1" s="1"/>
  <c r="R471" i="1" s="1"/>
  <c r="X470" i="1"/>
  <c r="V470" i="1"/>
  <c r="W470" i="1" s="1"/>
  <c r="U470" i="1"/>
  <c r="S470" i="1"/>
  <c r="T470" i="1" s="1"/>
  <c r="Q470" i="1"/>
  <c r="R470" i="1" s="1"/>
  <c r="X469" i="1"/>
  <c r="V469" i="1"/>
  <c r="W469" i="1" s="1"/>
  <c r="U469" i="1"/>
  <c r="S469" i="1"/>
  <c r="Q469" i="1" s="1"/>
  <c r="R469" i="1" s="1"/>
  <c r="X468" i="1"/>
  <c r="V468" i="1"/>
  <c r="W468" i="1" s="1"/>
  <c r="U468" i="1"/>
  <c r="S468" i="1"/>
  <c r="T468" i="1" s="1"/>
  <c r="Q468" i="1"/>
  <c r="R468" i="1" s="1"/>
  <c r="X467" i="1"/>
  <c r="V467" i="1"/>
  <c r="W467" i="1" s="1"/>
  <c r="U467" i="1"/>
  <c r="S467" i="1"/>
  <c r="T467" i="1" s="1"/>
  <c r="Q467" i="1"/>
  <c r="R467" i="1" s="1"/>
  <c r="X466" i="1"/>
  <c r="V466" i="1"/>
  <c r="W466" i="1" s="1"/>
  <c r="U466" i="1"/>
  <c r="S466" i="1"/>
  <c r="T466" i="1" s="1"/>
  <c r="Q466" i="1"/>
  <c r="R466" i="1" s="1"/>
  <c r="X465" i="1"/>
  <c r="V465" i="1"/>
  <c r="W465" i="1" s="1"/>
  <c r="U465" i="1"/>
  <c r="S465" i="1"/>
  <c r="T465" i="1" s="1"/>
  <c r="X464" i="1"/>
  <c r="V464" i="1"/>
  <c r="W464" i="1" s="1"/>
  <c r="U464" i="1"/>
  <c r="S464" i="1"/>
  <c r="T464" i="1" s="1"/>
  <c r="Q464" i="1"/>
  <c r="R464" i="1" s="1"/>
  <c r="X463" i="1"/>
  <c r="V463" i="1"/>
  <c r="W463" i="1" s="1"/>
  <c r="U463" i="1"/>
  <c r="S463" i="1"/>
  <c r="Q463" i="1" s="1"/>
  <c r="R463" i="1" s="1"/>
  <c r="X462" i="1"/>
  <c r="V462" i="1"/>
  <c r="W462" i="1" s="1"/>
  <c r="U462" i="1"/>
  <c r="S462" i="1"/>
  <c r="Q462" i="1" s="1"/>
  <c r="R462" i="1" s="1"/>
  <c r="X461" i="1"/>
  <c r="V461" i="1"/>
  <c r="W461" i="1" s="1"/>
  <c r="U461" i="1"/>
  <c r="S461" i="1"/>
  <c r="Q461" i="1" s="1"/>
  <c r="R461" i="1"/>
  <c r="X460" i="1"/>
  <c r="V460" i="1"/>
  <c r="W460" i="1" s="1"/>
  <c r="U460" i="1"/>
  <c r="S460" i="1"/>
  <c r="T460" i="1" s="1"/>
  <c r="Q460" i="1"/>
  <c r="R460" i="1" s="1"/>
  <c r="X459" i="1"/>
  <c r="W459" i="1"/>
  <c r="V459" i="1"/>
  <c r="U459" i="1"/>
  <c r="S459" i="1"/>
  <c r="Q459" i="1" s="1"/>
  <c r="R459" i="1" s="1"/>
  <c r="X458" i="1"/>
  <c r="V458" i="1"/>
  <c r="W458" i="1" s="1"/>
  <c r="U458" i="1"/>
  <c r="S458" i="1"/>
  <c r="T458" i="1" s="1"/>
  <c r="Q458" i="1"/>
  <c r="R458" i="1" s="1"/>
  <c r="X457" i="1"/>
  <c r="V457" i="1"/>
  <c r="W457" i="1" s="1"/>
  <c r="U457" i="1"/>
  <c r="S457" i="1"/>
  <c r="T457" i="1" s="1"/>
  <c r="X456" i="1"/>
  <c r="V456" i="1"/>
  <c r="W456" i="1" s="1"/>
  <c r="U456" i="1"/>
  <c r="S456" i="1"/>
  <c r="T456" i="1" s="1"/>
  <c r="Q456" i="1"/>
  <c r="R456" i="1" s="1"/>
  <c r="X455" i="1"/>
  <c r="V455" i="1"/>
  <c r="W455" i="1" s="1"/>
  <c r="U455" i="1"/>
  <c r="S455" i="1"/>
  <c r="T455" i="1" s="1"/>
  <c r="Q455" i="1"/>
  <c r="R455" i="1" s="1"/>
  <c r="X454" i="1"/>
  <c r="V454" i="1"/>
  <c r="W454" i="1" s="1"/>
  <c r="U454" i="1"/>
  <c r="S454" i="1"/>
  <c r="Q454" i="1" s="1"/>
  <c r="R454" i="1" s="1"/>
  <c r="X453" i="1"/>
  <c r="V453" i="1"/>
  <c r="W453" i="1" s="1"/>
  <c r="U453" i="1"/>
  <c r="S453" i="1"/>
  <c r="T453" i="1" s="1"/>
  <c r="Q453" i="1"/>
  <c r="R453" i="1" s="1"/>
  <c r="X452" i="1"/>
  <c r="V452" i="1"/>
  <c r="W452" i="1" s="1"/>
  <c r="U452" i="1"/>
  <c r="S452" i="1"/>
  <c r="Q452" i="1" s="1"/>
  <c r="R452" i="1"/>
  <c r="X451" i="1"/>
  <c r="V451" i="1"/>
  <c r="W451" i="1" s="1"/>
  <c r="U451" i="1"/>
  <c r="S451" i="1"/>
  <c r="Q451" i="1" s="1"/>
  <c r="R451" i="1" s="1"/>
  <c r="X450" i="1"/>
  <c r="V450" i="1"/>
  <c r="W450" i="1" s="1"/>
  <c r="U450" i="1"/>
  <c r="S450" i="1"/>
  <c r="T450" i="1" s="1"/>
  <c r="Q450" i="1"/>
  <c r="R450" i="1" s="1"/>
  <c r="X449" i="1"/>
  <c r="V449" i="1"/>
  <c r="W449" i="1" s="1"/>
  <c r="U449" i="1"/>
  <c r="S449" i="1"/>
  <c r="Q449" i="1" s="1"/>
  <c r="R449" i="1" s="1"/>
  <c r="X448" i="1"/>
  <c r="V448" i="1"/>
  <c r="W448" i="1" s="1"/>
  <c r="U448" i="1"/>
  <c r="S448" i="1"/>
  <c r="T448" i="1" s="1"/>
  <c r="X447" i="1"/>
  <c r="V447" i="1"/>
  <c r="W447" i="1" s="1"/>
  <c r="U447" i="1"/>
  <c r="S447" i="1"/>
  <c r="T447" i="1" s="1"/>
  <c r="Q447" i="1"/>
  <c r="R447" i="1" s="1"/>
  <c r="X446" i="1"/>
  <c r="V446" i="1"/>
  <c r="W446" i="1" s="1"/>
  <c r="U446" i="1"/>
  <c r="S446" i="1"/>
  <c r="T446" i="1" s="1"/>
  <c r="Q446" i="1"/>
  <c r="R446" i="1" s="1"/>
  <c r="X445" i="1"/>
  <c r="V445" i="1"/>
  <c r="W445" i="1" s="1"/>
  <c r="U445" i="1"/>
  <c r="S445" i="1"/>
  <c r="T445" i="1" s="1"/>
  <c r="Q445" i="1"/>
  <c r="R445" i="1" s="1"/>
  <c r="X444" i="1"/>
  <c r="V444" i="1"/>
  <c r="W444" i="1" s="1"/>
  <c r="U444" i="1"/>
  <c r="S444" i="1"/>
  <c r="Q444" i="1" s="1"/>
  <c r="R444" i="1"/>
  <c r="X443" i="1"/>
  <c r="V443" i="1"/>
  <c r="W443" i="1" s="1"/>
  <c r="U443" i="1"/>
  <c r="S443" i="1"/>
  <c r="T443" i="1" s="1"/>
  <c r="X442" i="1"/>
  <c r="V442" i="1"/>
  <c r="W442" i="1" s="1"/>
  <c r="U442" i="1"/>
  <c r="S442" i="1"/>
  <c r="X441" i="1"/>
  <c r="V441" i="1"/>
  <c r="W441" i="1" s="1"/>
  <c r="U441" i="1"/>
  <c r="S441" i="1"/>
  <c r="Q441" i="1" s="1"/>
  <c r="R441" i="1" s="1"/>
  <c r="X440" i="1"/>
  <c r="W440" i="1"/>
  <c r="V440" i="1"/>
  <c r="U440" i="1"/>
  <c r="S440" i="1"/>
  <c r="T440" i="1" s="1"/>
  <c r="X439" i="1"/>
  <c r="V439" i="1"/>
  <c r="W439" i="1" s="1"/>
  <c r="U439" i="1"/>
  <c r="S439" i="1"/>
  <c r="T439" i="1" s="1"/>
  <c r="Q439" i="1"/>
  <c r="R439" i="1" s="1"/>
  <c r="X438" i="1"/>
  <c r="V438" i="1"/>
  <c r="W438" i="1" s="1"/>
  <c r="U438" i="1"/>
  <c r="S438" i="1"/>
  <c r="X437" i="1"/>
  <c r="V437" i="1"/>
  <c r="W437" i="1" s="1"/>
  <c r="U437" i="1"/>
  <c r="S437" i="1"/>
  <c r="T437" i="1" s="1"/>
  <c r="Q437" i="1"/>
  <c r="R437" i="1" s="1"/>
  <c r="X436" i="1"/>
  <c r="V436" i="1"/>
  <c r="W436" i="1" s="1"/>
  <c r="U436" i="1"/>
  <c r="S436" i="1"/>
  <c r="T436" i="1" s="1"/>
  <c r="Q436" i="1"/>
  <c r="R436" i="1" s="1"/>
  <c r="X435" i="1"/>
  <c r="V435" i="1"/>
  <c r="W435" i="1" s="1"/>
  <c r="U435" i="1"/>
  <c r="S435" i="1"/>
  <c r="T435" i="1" s="1"/>
  <c r="Q435" i="1"/>
  <c r="R435" i="1" s="1"/>
  <c r="X434" i="1"/>
  <c r="V434" i="1"/>
  <c r="W434" i="1" s="1"/>
  <c r="U434" i="1"/>
  <c r="S434" i="1"/>
  <c r="T434" i="1" s="1"/>
  <c r="X433" i="1"/>
  <c r="V433" i="1"/>
  <c r="W433" i="1" s="1"/>
  <c r="U433" i="1"/>
  <c r="S433" i="1"/>
  <c r="Q433" i="1" s="1"/>
  <c r="R433" i="1" s="1"/>
  <c r="X432" i="1"/>
  <c r="V432" i="1"/>
  <c r="W432" i="1" s="1"/>
  <c r="U432" i="1"/>
  <c r="S432" i="1"/>
  <c r="Q432" i="1" s="1"/>
  <c r="R432" i="1" s="1"/>
  <c r="X431" i="1"/>
  <c r="V431" i="1"/>
  <c r="W431" i="1" s="1"/>
  <c r="U431" i="1"/>
  <c r="S431" i="1"/>
  <c r="T431" i="1" s="1"/>
  <c r="X430" i="1"/>
  <c r="V430" i="1"/>
  <c r="W430" i="1" s="1"/>
  <c r="U430" i="1"/>
  <c r="S430" i="1"/>
  <c r="T430" i="1" s="1"/>
  <c r="Q430" i="1"/>
  <c r="R430" i="1" s="1"/>
  <c r="X429" i="1"/>
  <c r="V429" i="1"/>
  <c r="W429" i="1" s="1"/>
  <c r="U429" i="1"/>
  <c r="S429" i="1"/>
  <c r="T429" i="1" s="1"/>
  <c r="Q429" i="1"/>
  <c r="R429" i="1" s="1"/>
  <c r="X428" i="1"/>
  <c r="W428" i="1"/>
  <c r="V428" i="1"/>
  <c r="U428" i="1"/>
  <c r="S428" i="1"/>
  <c r="T428" i="1" s="1"/>
  <c r="Q428" i="1"/>
  <c r="R428" i="1" s="1"/>
  <c r="X427" i="1"/>
  <c r="V427" i="1"/>
  <c r="W427" i="1" s="1"/>
  <c r="U427" i="1"/>
  <c r="T427" i="1"/>
  <c r="S427" i="1"/>
  <c r="Q427" i="1"/>
  <c r="R427" i="1" s="1"/>
  <c r="X426" i="1"/>
  <c r="V426" i="1"/>
  <c r="W426" i="1" s="1"/>
  <c r="U426" i="1"/>
  <c r="S426" i="1"/>
  <c r="Q426" i="1" s="1"/>
  <c r="R426" i="1" s="1"/>
  <c r="X425" i="1"/>
  <c r="V425" i="1"/>
  <c r="W425" i="1" s="1"/>
  <c r="U425" i="1"/>
  <c r="S425" i="1"/>
  <c r="T425" i="1" s="1"/>
  <c r="Q425" i="1"/>
  <c r="R425" i="1" s="1"/>
  <c r="X424" i="1"/>
  <c r="V424" i="1"/>
  <c r="W424" i="1" s="1"/>
  <c r="U424" i="1"/>
  <c r="S424" i="1"/>
  <c r="T424" i="1" s="1"/>
  <c r="Q424" i="1"/>
  <c r="R424" i="1" s="1"/>
  <c r="X423" i="1"/>
  <c r="V423" i="1"/>
  <c r="W423" i="1" s="1"/>
  <c r="U423" i="1"/>
  <c r="S423" i="1"/>
  <c r="T423" i="1" s="1"/>
  <c r="Q423" i="1"/>
  <c r="R423" i="1" s="1"/>
  <c r="X422" i="1"/>
  <c r="V422" i="1"/>
  <c r="W422" i="1" s="1"/>
  <c r="U422" i="1"/>
  <c r="S422" i="1"/>
  <c r="Q422" i="1" s="1"/>
  <c r="R422" i="1" s="1"/>
  <c r="X421" i="1"/>
  <c r="V421" i="1"/>
  <c r="W421" i="1" s="1"/>
  <c r="U421" i="1"/>
  <c r="S421" i="1"/>
  <c r="T421" i="1" s="1"/>
  <c r="Q421" i="1"/>
  <c r="R421" i="1" s="1"/>
  <c r="X420" i="1"/>
  <c r="V420" i="1"/>
  <c r="W420" i="1" s="1"/>
  <c r="U420" i="1"/>
  <c r="S420" i="1"/>
  <c r="T420" i="1" s="1"/>
  <c r="X419" i="1"/>
  <c r="V419" i="1"/>
  <c r="W419" i="1" s="1"/>
  <c r="U419" i="1"/>
  <c r="T419" i="1"/>
  <c r="S419" i="1"/>
  <c r="Q419" i="1" s="1"/>
  <c r="R419" i="1"/>
  <c r="X418" i="1"/>
  <c r="V418" i="1"/>
  <c r="W418" i="1" s="1"/>
  <c r="U418" i="1"/>
  <c r="S418" i="1"/>
  <c r="T418" i="1" s="1"/>
  <c r="X417" i="1"/>
  <c r="V417" i="1"/>
  <c r="W417" i="1" s="1"/>
  <c r="U417" i="1"/>
  <c r="S417" i="1"/>
  <c r="Q417" i="1" s="1"/>
  <c r="R417" i="1" s="1"/>
  <c r="X416" i="1"/>
  <c r="V416" i="1"/>
  <c r="W416" i="1" s="1"/>
  <c r="U416" i="1"/>
  <c r="S416" i="1"/>
  <c r="T416" i="1" s="1"/>
  <c r="X415" i="1"/>
  <c r="V415" i="1"/>
  <c r="W415" i="1" s="1"/>
  <c r="U415" i="1"/>
  <c r="S415" i="1"/>
  <c r="T415" i="1" s="1"/>
  <c r="Q415" i="1"/>
  <c r="R415" i="1" s="1"/>
  <c r="X414" i="1"/>
  <c r="V414" i="1"/>
  <c r="W414" i="1" s="1"/>
  <c r="U414" i="1"/>
  <c r="S414" i="1"/>
  <c r="T414" i="1" s="1"/>
  <c r="Q414" i="1"/>
  <c r="R414" i="1" s="1"/>
  <c r="X412" i="1"/>
  <c r="V412" i="1"/>
  <c r="W412" i="1" s="1"/>
  <c r="U412" i="1"/>
  <c r="S412" i="1"/>
  <c r="X411" i="1"/>
  <c r="V411" i="1"/>
  <c r="W411" i="1" s="1"/>
  <c r="U411" i="1"/>
  <c r="S411" i="1"/>
  <c r="Q411" i="1" s="1"/>
  <c r="R411" i="1" s="1"/>
  <c r="X410" i="1"/>
  <c r="V410" i="1"/>
  <c r="W410" i="1" s="1"/>
  <c r="U410" i="1"/>
  <c r="S410" i="1"/>
  <c r="T410" i="1" s="1"/>
  <c r="Q410" i="1"/>
  <c r="R410" i="1" s="1"/>
  <c r="X409" i="1"/>
  <c r="V409" i="1"/>
  <c r="W409" i="1" s="1"/>
  <c r="U409" i="1"/>
  <c r="S409" i="1"/>
  <c r="T409" i="1" s="1"/>
  <c r="Q409" i="1"/>
  <c r="R409" i="1" s="1"/>
  <c r="X408" i="1"/>
  <c r="V408" i="1"/>
  <c r="W408" i="1" s="1"/>
  <c r="U408" i="1"/>
  <c r="S408" i="1"/>
  <c r="T408" i="1" s="1"/>
  <c r="Q408" i="1"/>
  <c r="R408" i="1" s="1"/>
  <c r="X407" i="1"/>
  <c r="V407" i="1"/>
  <c r="W407" i="1" s="1"/>
  <c r="U407" i="1"/>
  <c r="S407" i="1"/>
  <c r="T407" i="1" s="1"/>
  <c r="Q407" i="1"/>
  <c r="R407" i="1" s="1"/>
  <c r="X406" i="1"/>
  <c r="V406" i="1"/>
  <c r="W406" i="1" s="1"/>
  <c r="U406" i="1"/>
  <c r="S406" i="1"/>
  <c r="T406" i="1" s="1"/>
  <c r="Q406" i="1"/>
  <c r="R406" i="1" s="1"/>
  <c r="X405" i="1"/>
  <c r="V405" i="1"/>
  <c r="W405" i="1" s="1"/>
  <c r="U405" i="1"/>
  <c r="S405" i="1"/>
  <c r="Q405" i="1" s="1"/>
  <c r="R405" i="1" s="1"/>
  <c r="X404" i="1"/>
  <c r="V404" i="1"/>
  <c r="W404" i="1" s="1"/>
  <c r="U404" i="1"/>
  <c r="S404" i="1"/>
  <c r="T404" i="1" s="1"/>
  <c r="X403" i="1"/>
  <c r="V403" i="1"/>
  <c r="W403" i="1" s="1"/>
  <c r="U403" i="1"/>
  <c r="S403" i="1"/>
  <c r="T403" i="1" s="1"/>
  <c r="X402" i="1"/>
  <c r="V402" i="1"/>
  <c r="W402" i="1" s="1"/>
  <c r="U402" i="1"/>
  <c r="S402" i="1"/>
  <c r="Q402" i="1" s="1"/>
  <c r="R402" i="1" s="1"/>
  <c r="X401" i="1"/>
  <c r="V401" i="1"/>
  <c r="W401" i="1" s="1"/>
  <c r="U401" i="1"/>
  <c r="S401" i="1"/>
  <c r="T401" i="1" s="1"/>
  <c r="X400" i="1"/>
  <c r="V400" i="1"/>
  <c r="W400" i="1" s="1"/>
  <c r="U400" i="1"/>
  <c r="S400" i="1"/>
  <c r="Q400" i="1" s="1"/>
  <c r="R400" i="1" s="1"/>
  <c r="X399" i="1"/>
  <c r="V399" i="1"/>
  <c r="W399" i="1" s="1"/>
  <c r="U399" i="1"/>
  <c r="S399" i="1"/>
  <c r="T399" i="1" s="1"/>
  <c r="Q399" i="1"/>
  <c r="R399" i="1" s="1"/>
  <c r="X398" i="1"/>
  <c r="V398" i="1"/>
  <c r="W398" i="1" s="1"/>
  <c r="U398" i="1"/>
  <c r="S398" i="1"/>
  <c r="X397" i="1"/>
  <c r="V397" i="1"/>
  <c r="W397" i="1" s="1"/>
  <c r="U397" i="1"/>
  <c r="S397" i="1"/>
  <c r="Q397" i="1" s="1"/>
  <c r="R397" i="1"/>
  <c r="X396" i="1"/>
  <c r="V396" i="1"/>
  <c r="W396" i="1" s="1"/>
  <c r="U396" i="1"/>
  <c r="S396" i="1"/>
  <c r="T396" i="1" s="1"/>
  <c r="Q396" i="1"/>
  <c r="R396" i="1" s="1"/>
  <c r="X395" i="1"/>
  <c r="V395" i="1"/>
  <c r="W395" i="1" s="1"/>
  <c r="U395" i="1"/>
  <c r="S395" i="1"/>
  <c r="T395" i="1" s="1"/>
  <c r="X120" i="1"/>
  <c r="V120" i="1"/>
  <c r="W120" i="1" s="1"/>
  <c r="U120" i="1"/>
  <c r="S120" i="1"/>
  <c r="T120" i="1" s="1"/>
  <c r="X394" i="1"/>
  <c r="V394" i="1"/>
  <c r="W394" i="1" s="1"/>
  <c r="U394" i="1"/>
  <c r="T394" i="1"/>
  <c r="S394" i="1"/>
  <c r="Q394" i="1" s="1"/>
  <c r="X393" i="1"/>
  <c r="V393" i="1"/>
  <c r="W393" i="1" s="1"/>
  <c r="U393" i="1"/>
  <c r="S393" i="1"/>
  <c r="T393" i="1" s="1"/>
  <c r="Q393" i="1"/>
  <c r="R393" i="1" s="1"/>
  <c r="X391" i="1"/>
  <c r="V391" i="1"/>
  <c r="W391" i="1" s="1"/>
  <c r="U391" i="1"/>
  <c r="S391" i="1"/>
  <c r="X390" i="1"/>
  <c r="V390" i="1"/>
  <c r="W390" i="1" s="1"/>
  <c r="U390" i="1"/>
  <c r="S390" i="1"/>
  <c r="T390" i="1" s="1"/>
  <c r="Q390" i="1"/>
  <c r="R390" i="1" s="1"/>
  <c r="X389" i="1"/>
  <c r="V389" i="1"/>
  <c r="W389" i="1" s="1"/>
  <c r="U389" i="1"/>
  <c r="T389" i="1"/>
  <c r="S389" i="1"/>
  <c r="Q389" i="1" s="1"/>
  <c r="R389" i="1" s="1"/>
  <c r="X388" i="1"/>
  <c r="V388" i="1"/>
  <c r="W388" i="1" s="1"/>
  <c r="U388" i="1"/>
  <c r="S388" i="1"/>
  <c r="X387" i="1"/>
  <c r="V387" i="1"/>
  <c r="W387" i="1" s="1"/>
  <c r="U387" i="1"/>
  <c r="S387" i="1"/>
  <c r="Q387" i="1" s="1"/>
  <c r="R387" i="1" s="1"/>
  <c r="X386" i="1"/>
  <c r="V386" i="1"/>
  <c r="W386" i="1" s="1"/>
  <c r="U386" i="1"/>
  <c r="S386" i="1"/>
  <c r="T386" i="1" s="1"/>
  <c r="X385" i="1"/>
  <c r="V385" i="1"/>
  <c r="W385" i="1" s="1"/>
  <c r="U385" i="1"/>
  <c r="S385" i="1"/>
  <c r="Q385" i="1" s="1"/>
  <c r="R385" i="1" s="1"/>
  <c r="X384" i="1"/>
  <c r="V384" i="1"/>
  <c r="W384" i="1" s="1"/>
  <c r="U384" i="1"/>
  <c r="S384" i="1"/>
  <c r="T384" i="1" s="1"/>
  <c r="Q384" i="1"/>
  <c r="R384" i="1" s="1"/>
  <c r="X383" i="1"/>
  <c r="V383" i="1"/>
  <c r="W383" i="1" s="1"/>
  <c r="U383" i="1"/>
  <c r="S383" i="1"/>
  <c r="T383" i="1" s="1"/>
  <c r="Q383" i="1"/>
  <c r="R383" i="1" s="1"/>
  <c r="X382" i="1"/>
  <c r="V382" i="1"/>
  <c r="W382" i="1" s="1"/>
  <c r="U382" i="1"/>
  <c r="S382" i="1"/>
  <c r="T382" i="1" s="1"/>
  <c r="X381" i="1"/>
  <c r="V381" i="1"/>
  <c r="W381" i="1" s="1"/>
  <c r="U381" i="1"/>
  <c r="S381" i="1"/>
  <c r="Q381" i="1" s="1"/>
  <c r="R381" i="1" s="1"/>
  <c r="X380" i="1"/>
  <c r="V380" i="1"/>
  <c r="W380" i="1" s="1"/>
  <c r="U380" i="1"/>
  <c r="S380" i="1"/>
  <c r="T380" i="1" s="1"/>
  <c r="Q380" i="1"/>
  <c r="R380" i="1" s="1"/>
  <c r="X379" i="1"/>
  <c r="V379" i="1"/>
  <c r="W379" i="1" s="1"/>
  <c r="U379" i="1"/>
  <c r="S379" i="1"/>
  <c r="T379" i="1" s="1"/>
  <c r="Q379" i="1"/>
  <c r="R379" i="1" s="1"/>
  <c r="X378" i="1"/>
  <c r="V378" i="1"/>
  <c r="W378" i="1" s="1"/>
  <c r="U378" i="1"/>
  <c r="T378" i="1"/>
  <c r="S378" i="1"/>
  <c r="Q378" i="1" s="1"/>
  <c r="R378" i="1" s="1"/>
  <c r="X377" i="1"/>
  <c r="V377" i="1"/>
  <c r="W377" i="1" s="1"/>
  <c r="U377" i="1"/>
  <c r="S377" i="1"/>
  <c r="T377" i="1" s="1"/>
  <c r="Q377" i="1"/>
  <c r="R377" i="1" s="1"/>
  <c r="X376" i="1"/>
  <c r="V376" i="1"/>
  <c r="W376" i="1" s="1"/>
  <c r="U376" i="1"/>
  <c r="S376" i="1"/>
  <c r="Q376" i="1" s="1"/>
  <c r="R376" i="1" s="1"/>
  <c r="X375" i="1"/>
  <c r="V375" i="1"/>
  <c r="W375" i="1" s="1"/>
  <c r="U375" i="1"/>
  <c r="S375" i="1"/>
  <c r="T375" i="1" s="1"/>
  <c r="Q375" i="1"/>
  <c r="R375" i="1" s="1"/>
  <c r="X374" i="1"/>
  <c r="V374" i="1"/>
  <c r="W374" i="1" s="1"/>
  <c r="U374" i="1"/>
  <c r="S374" i="1"/>
  <c r="T374" i="1" s="1"/>
  <c r="X373" i="1"/>
  <c r="V373" i="1"/>
  <c r="W373" i="1" s="1"/>
  <c r="U373" i="1"/>
  <c r="S373" i="1"/>
  <c r="T373" i="1" s="1"/>
  <c r="Q373" i="1"/>
  <c r="R373" i="1" s="1"/>
  <c r="X372" i="1"/>
  <c r="V372" i="1"/>
  <c r="W372" i="1" s="1"/>
  <c r="U372" i="1"/>
  <c r="S372" i="1"/>
  <c r="X371" i="1"/>
  <c r="V371" i="1"/>
  <c r="W371" i="1" s="1"/>
  <c r="U371" i="1"/>
  <c r="S371" i="1"/>
  <c r="T371" i="1" s="1"/>
  <c r="Q371" i="1"/>
  <c r="R371" i="1" s="1"/>
  <c r="X370" i="1"/>
  <c r="V370" i="1"/>
  <c r="W370" i="1" s="1"/>
  <c r="U370" i="1"/>
  <c r="T370" i="1"/>
  <c r="S370" i="1"/>
  <c r="Q370" i="1" s="1"/>
  <c r="R370" i="1" s="1"/>
  <c r="X369" i="1"/>
  <c r="V369" i="1"/>
  <c r="W369" i="1" s="1"/>
  <c r="U369" i="1"/>
  <c r="S369" i="1"/>
  <c r="T369" i="1" s="1"/>
  <c r="Q369" i="1"/>
  <c r="R369" i="1" s="1"/>
  <c r="X368" i="1"/>
  <c r="V368" i="1"/>
  <c r="W368" i="1" s="1"/>
  <c r="U368" i="1"/>
  <c r="S368" i="1"/>
  <c r="T368" i="1" s="1"/>
  <c r="Q368" i="1"/>
  <c r="R368" i="1" s="1"/>
  <c r="X367" i="1"/>
  <c r="V367" i="1"/>
  <c r="W367" i="1" s="1"/>
  <c r="U367" i="1"/>
  <c r="S367" i="1"/>
  <c r="X366" i="1"/>
  <c r="V366" i="1"/>
  <c r="W366" i="1" s="1"/>
  <c r="U366" i="1"/>
  <c r="S366" i="1"/>
  <c r="T366" i="1" s="1"/>
  <c r="X365" i="1"/>
  <c r="V365" i="1"/>
  <c r="W365" i="1" s="1"/>
  <c r="U365" i="1"/>
  <c r="S365" i="1"/>
  <c r="T365" i="1" s="1"/>
  <c r="Q365" i="1"/>
  <c r="R365" i="1" s="1"/>
  <c r="X364" i="1"/>
  <c r="V364" i="1"/>
  <c r="W364" i="1" s="1"/>
  <c r="U364" i="1"/>
  <c r="S364" i="1"/>
  <c r="T364" i="1" s="1"/>
  <c r="Q364" i="1"/>
  <c r="R364" i="1" s="1"/>
  <c r="X363" i="1"/>
  <c r="V363" i="1"/>
  <c r="W363" i="1" s="1"/>
  <c r="U363" i="1"/>
  <c r="S363" i="1"/>
  <c r="T363" i="1" s="1"/>
  <c r="Q363" i="1"/>
  <c r="R363" i="1" s="1"/>
  <c r="X362" i="1"/>
  <c r="V362" i="1"/>
  <c r="W362" i="1" s="1"/>
  <c r="U362" i="1"/>
  <c r="S362" i="1"/>
  <c r="X361" i="1"/>
  <c r="V361" i="1"/>
  <c r="W361" i="1" s="1"/>
  <c r="U361" i="1"/>
  <c r="S361" i="1"/>
  <c r="T361" i="1" s="1"/>
  <c r="Q361" i="1"/>
  <c r="R361" i="1" s="1"/>
  <c r="X360" i="1"/>
  <c r="V360" i="1"/>
  <c r="W360" i="1" s="1"/>
  <c r="U360" i="1"/>
  <c r="S360" i="1"/>
  <c r="T360" i="1" s="1"/>
  <c r="X359" i="1"/>
  <c r="V359" i="1"/>
  <c r="W359" i="1" s="1"/>
  <c r="U359" i="1"/>
  <c r="S359" i="1"/>
  <c r="X358" i="1"/>
  <c r="V358" i="1"/>
  <c r="W358" i="1" s="1"/>
  <c r="U358" i="1"/>
  <c r="S358" i="1"/>
  <c r="T358" i="1" s="1"/>
  <c r="Q358" i="1"/>
  <c r="R358" i="1" s="1"/>
  <c r="X357" i="1"/>
  <c r="V357" i="1"/>
  <c r="W357" i="1" s="1"/>
  <c r="U357" i="1"/>
  <c r="S357" i="1"/>
  <c r="T357" i="1" s="1"/>
  <c r="Q357" i="1"/>
  <c r="R357" i="1" s="1"/>
  <c r="X355" i="1"/>
  <c r="V355" i="1"/>
  <c r="W355" i="1" s="1"/>
  <c r="U355" i="1"/>
  <c r="S355" i="1"/>
  <c r="T355" i="1" s="1"/>
  <c r="Q355" i="1"/>
  <c r="R355" i="1" s="1"/>
  <c r="X354" i="1"/>
  <c r="V354" i="1"/>
  <c r="W354" i="1" s="1"/>
  <c r="U354" i="1"/>
  <c r="S354" i="1"/>
  <c r="T354" i="1" s="1"/>
  <c r="Q354" i="1"/>
  <c r="R354" i="1" s="1"/>
  <c r="X353" i="1"/>
  <c r="V353" i="1"/>
  <c r="W353" i="1" s="1"/>
  <c r="U353" i="1"/>
  <c r="S353" i="1"/>
  <c r="T353" i="1" s="1"/>
  <c r="X352" i="1"/>
  <c r="V352" i="1"/>
  <c r="W352" i="1" s="1"/>
  <c r="U352" i="1"/>
  <c r="S352" i="1"/>
  <c r="T352" i="1" s="1"/>
  <c r="Q352" i="1"/>
  <c r="R352" i="1" s="1"/>
  <c r="X351" i="1"/>
  <c r="V351" i="1"/>
  <c r="W351" i="1" s="1"/>
  <c r="U351" i="1"/>
  <c r="S351" i="1"/>
  <c r="Q351" i="1" s="1"/>
  <c r="R351" i="1" s="1"/>
  <c r="X350" i="1"/>
  <c r="V350" i="1"/>
  <c r="W350" i="1" s="1"/>
  <c r="U350" i="1"/>
  <c r="S350" i="1"/>
  <c r="T350" i="1" s="1"/>
  <c r="X349" i="1"/>
  <c r="V349" i="1"/>
  <c r="W349" i="1" s="1"/>
  <c r="U349" i="1"/>
  <c r="S349" i="1"/>
  <c r="X348" i="1"/>
  <c r="V348" i="1"/>
  <c r="W348" i="1" s="1"/>
  <c r="U348" i="1"/>
  <c r="S348" i="1"/>
  <c r="Q348" i="1" s="1"/>
  <c r="R348" i="1" s="1"/>
  <c r="X347" i="1"/>
  <c r="V347" i="1"/>
  <c r="W347" i="1" s="1"/>
  <c r="U347" i="1"/>
  <c r="S347" i="1"/>
  <c r="Q347" i="1" s="1"/>
  <c r="R347" i="1" s="1"/>
  <c r="X346" i="1"/>
  <c r="V346" i="1"/>
  <c r="W346" i="1" s="1"/>
  <c r="U346" i="1"/>
  <c r="S346" i="1"/>
  <c r="Q346" i="1" s="1"/>
  <c r="R346" i="1" s="1"/>
  <c r="X345" i="1"/>
  <c r="V345" i="1"/>
  <c r="W345" i="1" s="1"/>
  <c r="U345" i="1"/>
  <c r="S345" i="1"/>
  <c r="T345" i="1" s="1"/>
  <c r="Q345" i="1"/>
  <c r="R345" i="1" s="1"/>
  <c r="X344" i="1"/>
  <c r="V344" i="1"/>
  <c r="W344" i="1" s="1"/>
  <c r="U344" i="1"/>
  <c r="S344" i="1"/>
  <c r="Q344" i="1" s="1"/>
  <c r="R344" i="1" s="1"/>
  <c r="X343" i="1"/>
  <c r="W343" i="1"/>
  <c r="V343" i="1"/>
  <c r="U343" i="1"/>
  <c r="S343" i="1"/>
  <c r="Q343" i="1" s="1"/>
  <c r="R343" i="1" s="1"/>
  <c r="X342" i="1"/>
  <c r="V342" i="1"/>
  <c r="W342" i="1" s="1"/>
  <c r="U342" i="1"/>
  <c r="S342" i="1"/>
  <c r="Q342" i="1" s="1"/>
  <c r="R342" i="1" s="1"/>
  <c r="X341" i="1"/>
  <c r="V341" i="1"/>
  <c r="W341" i="1" s="1"/>
  <c r="U341" i="1"/>
  <c r="S341" i="1"/>
  <c r="T341" i="1" s="1"/>
  <c r="X340" i="1"/>
  <c r="V340" i="1"/>
  <c r="W340" i="1" s="1"/>
  <c r="U340" i="1"/>
  <c r="S340" i="1"/>
  <c r="X339" i="1"/>
  <c r="V339" i="1"/>
  <c r="W339" i="1" s="1"/>
  <c r="U339" i="1"/>
  <c r="S339" i="1"/>
  <c r="T339" i="1" s="1"/>
  <c r="X338" i="1"/>
  <c r="V338" i="1"/>
  <c r="W338" i="1" s="1"/>
  <c r="U338" i="1"/>
  <c r="S338" i="1"/>
  <c r="Q338" i="1" s="1"/>
  <c r="R338" i="1" s="1"/>
  <c r="X337" i="1"/>
  <c r="V337" i="1"/>
  <c r="W337" i="1" s="1"/>
  <c r="U337" i="1"/>
  <c r="S337" i="1"/>
  <c r="T337" i="1" s="1"/>
  <c r="Q337" i="1"/>
  <c r="R337" i="1" s="1"/>
  <c r="X336" i="1"/>
  <c r="V336" i="1"/>
  <c r="W336" i="1" s="1"/>
  <c r="U336" i="1"/>
  <c r="S336" i="1"/>
  <c r="X335" i="1"/>
  <c r="V335" i="1"/>
  <c r="W335" i="1" s="1"/>
  <c r="U335" i="1"/>
  <c r="S335" i="1"/>
  <c r="T335" i="1" s="1"/>
  <c r="Q335" i="1"/>
  <c r="R335" i="1" s="1"/>
  <c r="X334" i="1"/>
  <c r="V334" i="1"/>
  <c r="W334" i="1" s="1"/>
  <c r="U334" i="1"/>
  <c r="S334" i="1"/>
  <c r="T334" i="1" s="1"/>
  <c r="Q334" i="1"/>
  <c r="R334" i="1" s="1"/>
  <c r="X333" i="1"/>
  <c r="V333" i="1"/>
  <c r="W333" i="1" s="1"/>
  <c r="U333" i="1"/>
  <c r="S333" i="1"/>
  <c r="T333" i="1" s="1"/>
  <c r="Q333" i="1"/>
  <c r="R333" i="1" s="1"/>
  <c r="X332" i="1"/>
  <c r="V332" i="1"/>
  <c r="W332" i="1" s="1"/>
  <c r="U332" i="1"/>
  <c r="S332" i="1"/>
  <c r="T332" i="1" s="1"/>
  <c r="Q332" i="1"/>
  <c r="R332" i="1" s="1"/>
  <c r="X331" i="1"/>
  <c r="V331" i="1"/>
  <c r="W331" i="1" s="1"/>
  <c r="U331" i="1"/>
  <c r="S331" i="1"/>
  <c r="X330" i="1"/>
  <c r="V330" i="1"/>
  <c r="W330" i="1" s="1"/>
  <c r="U330" i="1"/>
  <c r="S330" i="1"/>
  <c r="Q330" i="1" s="1"/>
  <c r="R330" i="1" s="1"/>
  <c r="X329" i="1"/>
  <c r="V329" i="1"/>
  <c r="W329" i="1" s="1"/>
  <c r="U329" i="1"/>
  <c r="S329" i="1"/>
  <c r="Q329" i="1" s="1"/>
  <c r="R329" i="1" s="1"/>
  <c r="X328" i="1"/>
  <c r="V328" i="1"/>
  <c r="W328" i="1" s="1"/>
  <c r="U328" i="1"/>
  <c r="S328" i="1"/>
  <c r="Q328" i="1" s="1"/>
  <c r="R328" i="1" s="1"/>
  <c r="X327" i="1"/>
  <c r="V327" i="1"/>
  <c r="W327" i="1" s="1"/>
  <c r="U327" i="1"/>
  <c r="S327" i="1"/>
  <c r="T327" i="1" s="1"/>
  <c r="Q327" i="1"/>
  <c r="R327" i="1" s="1"/>
  <c r="X326" i="1"/>
  <c r="V326" i="1"/>
  <c r="W326" i="1" s="1"/>
  <c r="U326" i="1"/>
  <c r="S326" i="1"/>
  <c r="T326" i="1" s="1"/>
  <c r="X325" i="1"/>
  <c r="V325" i="1"/>
  <c r="W325" i="1" s="1"/>
  <c r="U325" i="1"/>
  <c r="S325" i="1"/>
  <c r="Q325" i="1" s="1"/>
  <c r="R325" i="1" s="1"/>
  <c r="X324" i="1"/>
  <c r="V324" i="1"/>
  <c r="W324" i="1" s="1"/>
  <c r="U324" i="1"/>
  <c r="S324" i="1"/>
  <c r="T324" i="1" s="1"/>
  <c r="Q324" i="1"/>
  <c r="R324" i="1" s="1"/>
  <c r="X323" i="1"/>
  <c r="V323" i="1"/>
  <c r="W323" i="1" s="1"/>
  <c r="U323" i="1"/>
  <c r="S323" i="1"/>
  <c r="X322" i="1"/>
  <c r="V322" i="1"/>
  <c r="W322" i="1" s="1"/>
  <c r="U322" i="1"/>
  <c r="S322" i="1"/>
  <c r="X321" i="1"/>
  <c r="V321" i="1"/>
  <c r="W321" i="1" s="1"/>
  <c r="U321" i="1"/>
  <c r="S321" i="1"/>
  <c r="Q321" i="1" s="1"/>
  <c r="R321" i="1" s="1"/>
  <c r="X320" i="1"/>
  <c r="V320" i="1"/>
  <c r="W320" i="1" s="1"/>
  <c r="U320" i="1"/>
  <c r="S320" i="1"/>
  <c r="T320" i="1" s="1"/>
  <c r="Q320" i="1"/>
  <c r="R320" i="1" s="1"/>
  <c r="X319" i="1"/>
  <c r="V319" i="1"/>
  <c r="W319" i="1" s="1"/>
  <c r="U319" i="1"/>
  <c r="S319" i="1"/>
  <c r="T319" i="1" s="1"/>
  <c r="Q319" i="1"/>
  <c r="R319" i="1" s="1"/>
  <c r="X318" i="1"/>
  <c r="V318" i="1"/>
  <c r="W318" i="1" s="1"/>
  <c r="U318" i="1"/>
  <c r="S318" i="1"/>
  <c r="T318" i="1" s="1"/>
  <c r="X317" i="1"/>
  <c r="V317" i="1"/>
  <c r="W317" i="1" s="1"/>
  <c r="U317" i="1"/>
  <c r="S317" i="1"/>
  <c r="T317" i="1" s="1"/>
  <c r="X316" i="1"/>
  <c r="V316" i="1"/>
  <c r="W316" i="1" s="1"/>
  <c r="U316" i="1"/>
  <c r="S316" i="1"/>
  <c r="T316" i="1" s="1"/>
  <c r="Q316" i="1"/>
  <c r="R316" i="1" s="1"/>
  <c r="X315" i="1"/>
  <c r="V315" i="1"/>
  <c r="W315" i="1" s="1"/>
  <c r="U315" i="1"/>
  <c r="S315" i="1"/>
  <c r="T315" i="1" s="1"/>
  <c r="X413" i="1"/>
  <c r="V413" i="1"/>
  <c r="W413" i="1" s="1"/>
  <c r="U413" i="1"/>
  <c r="S413" i="1"/>
  <c r="X314" i="1"/>
  <c r="V314" i="1"/>
  <c r="W314" i="1" s="1"/>
  <c r="U314" i="1"/>
  <c r="S314" i="1"/>
  <c r="T314" i="1" s="1"/>
  <c r="X313" i="1"/>
  <c r="V313" i="1"/>
  <c r="W313" i="1" s="1"/>
  <c r="U313" i="1"/>
  <c r="S313" i="1"/>
  <c r="T313" i="1" s="1"/>
  <c r="Q313" i="1"/>
  <c r="R313" i="1" s="1"/>
  <c r="X312" i="1"/>
  <c r="V312" i="1"/>
  <c r="W312" i="1" s="1"/>
  <c r="U312" i="1"/>
  <c r="S312" i="1"/>
  <c r="X311" i="1"/>
  <c r="V311" i="1"/>
  <c r="W311" i="1" s="1"/>
  <c r="U311" i="1"/>
  <c r="S311" i="1"/>
  <c r="T311" i="1" s="1"/>
  <c r="X310" i="1"/>
  <c r="V310" i="1"/>
  <c r="W310" i="1" s="1"/>
  <c r="U310" i="1"/>
  <c r="S310" i="1"/>
  <c r="X309" i="1"/>
  <c r="V309" i="1"/>
  <c r="W309" i="1" s="1"/>
  <c r="U309" i="1"/>
  <c r="S309" i="1"/>
  <c r="T309" i="1" s="1"/>
  <c r="Q309" i="1"/>
  <c r="R309" i="1" s="1"/>
  <c r="X308" i="1"/>
  <c r="V308" i="1"/>
  <c r="W308" i="1" s="1"/>
  <c r="U308" i="1"/>
  <c r="S308" i="1"/>
  <c r="T308" i="1" s="1"/>
  <c r="Q308" i="1"/>
  <c r="R308" i="1" s="1"/>
  <c r="X307" i="1"/>
  <c r="V307" i="1"/>
  <c r="W307" i="1" s="1"/>
  <c r="U307" i="1"/>
  <c r="S307" i="1"/>
  <c r="T307" i="1" s="1"/>
  <c r="Q307" i="1"/>
  <c r="R307" i="1" s="1"/>
  <c r="X306" i="1"/>
  <c r="V306" i="1"/>
  <c r="W306" i="1" s="1"/>
  <c r="U306" i="1"/>
  <c r="S306" i="1"/>
  <c r="T306" i="1" s="1"/>
  <c r="Q306" i="1"/>
  <c r="R306" i="1" s="1"/>
  <c r="X305" i="1"/>
  <c r="V305" i="1"/>
  <c r="W305" i="1" s="1"/>
  <c r="U305" i="1"/>
  <c r="S305" i="1"/>
  <c r="Q305" i="1" s="1"/>
  <c r="R305" i="1" s="1"/>
  <c r="X304" i="1"/>
  <c r="V304" i="1"/>
  <c r="W304" i="1" s="1"/>
  <c r="U304" i="1"/>
  <c r="S304" i="1"/>
  <c r="T304" i="1" s="1"/>
  <c r="X303" i="1"/>
  <c r="V303" i="1"/>
  <c r="W303" i="1" s="1"/>
  <c r="U303" i="1"/>
  <c r="S303" i="1"/>
  <c r="T303" i="1" s="1"/>
  <c r="Q303" i="1"/>
  <c r="R303" i="1" s="1"/>
  <c r="X302" i="1"/>
  <c r="V302" i="1"/>
  <c r="W302" i="1" s="1"/>
  <c r="U302" i="1"/>
  <c r="S302" i="1"/>
  <c r="Q302" i="1" s="1"/>
  <c r="R302" i="1" s="1"/>
  <c r="X301" i="1"/>
  <c r="V301" i="1"/>
  <c r="W301" i="1" s="1"/>
  <c r="U301" i="1"/>
  <c r="S301" i="1"/>
  <c r="T301" i="1" s="1"/>
  <c r="X97" i="1"/>
  <c r="V97" i="1"/>
  <c r="W97" i="1" s="1"/>
  <c r="U97" i="1"/>
  <c r="S97" i="1"/>
  <c r="T97" i="1" s="1"/>
  <c r="X300" i="1"/>
  <c r="V300" i="1"/>
  <c r="W300" i="1" s="1"/>
  <c r="U300" i="1"/>
  <c r="S300" i="1"/>
  <c r="Q300" i="1" s="1"/>
  <c r="R300" i="1" s="1"/>
  <c r="X299" i="1"/>
  <c r="V299" i="1"/>
  <c r="W299" i="1" s="1"/>
  <c r="U299" i="1"/>
  <c r="S299" i="1"/>
  <c r="T299" i="1" s="1"/>
  <c r="Q299" i="1"/>
  <c r="R299" i="1" s="1"/>
  <c r="X298" i="1"/>
  <c r="V298" i="1"/>
  <c r="W298" i="1" s="1"/>
  <c r="U298" i="1"/>
  <c r="S298" i="1"/>
  <c r="Q298" i="1" s="1"/>
  <c r="R298" i="1" s="1"/>
  <c r="X297" i="1"/>
  <c r="V297" i="1"/>
  <c r="W297" i="1" s="1"/>
  <c r="U297" i="1"/>
  <c r="S297" i="1"/>
  <c r="T297" i="1" s="1"/>
  <c r="Q297" i="1"/>
  <c r="R297" i="1" s="1"/>
  <c r="X296" i="1"/>
  <c r="V296" i="1"/>
  <c r="W296" i="1" s="1"/>
  <c r="U296" i="1"/>
  <c r="S296" i="1"/>
  <c r="T296" i="1" s="1"/>
  <c r="X295" i="1"/>
  <c r="V295" i="1"/>
  <c r="W295" i="1" s="1"/>
  <c r="U295" i="1"/>
  <c r="S295" i="1"/>
  <c r="T295" i="1" s="1"/>
  <c r="Q295" i="1"/>
  <c r="R295" i="1" s="1"/>
  <c r="X294" i="1"/>
  <c r="V294" i="1"/>
  <c r="W294" i="1" s="1"/>
  <c r="U294" i="1"/>
  <c r="S294" i="1"/>
  <c r="X293" i="1"/>
  <c r="V293" i="1"/>
  <c r="W293" i="1" s="1"/>
  <c r="U293" i="1"/>
  <c r="S293" i="1"/>
  <c r="T293" i="1" s="1"/>
  <c r="X292" i="1"/>
  <c r="V292" i="1"/>
  <c r="W292" i="1" s="1"/>
  <c r="U292" i="1"/>
  <c r="S292" i="1"/>
  <c r="X291" i="1"/>
  <c r="V291" i="1"/>
  <c r="W291" i="1" s="1"/>
  <c r="U291" i="1"/>
  <c r="S291" i="1"/>
  <c r="T291" i="1" s="1"/>
  <c r="Q291" i="1"/>
  <c r="R291" i="1" s="1"/>
  <c r="X290" i="1"/>
  <c r="V290" i="1"/>
  <c r="W290" i="1" s="1"/>
  <c r="U290" i="1"/>
  <c r="S290" i="1"/>
  <c r="X109" i="1"/>
  <c r="V109" i="1"/>
  <c r="W109" i="1" s="1"/>
  <c r="U109" i="1"/>
  <c r="S109" i="1"/>
  <c r="T109" i="1" s="1"/>
  <c r="X289" i="1"/>
  <c r="V289" i="1"/>
  <c r="W289" i="1" s="1"/>
  <c r="U289" i="1"/>
  <c r="S289" i="1"/>
  <c r="T289" i="1" s="1"/>
  <c r="Q289" i="1"/>
  <c r="X288" i="1"/>
  <c r="V288" i="1"/>
  <c r="W288" i="1" s="1"/>
  <c r="U288" i="1"/>
  <c r="S288" i="1"/>
  <c r="T288" i="1" s="1"/>
  <c r="Q288" i="1"/>
  <c r="R288" i="1" s="1"/>
  <c r="X287" i="1"/>
  <c r="V287" i="1"/>
  <c r="W287" i="1" s="1"/>
  <c r="U287" i="1"/>
  <c r="S287" i="1"/>
  <c r="T287" i="1" s="1"/>
  <c r="Q287" i="1"/>
  <c r="R287" i="1" s="1"/>
  <c r="X286" i="1"/>
  <c r="V286" i="1"/>
  <c r="W286" i="1" s="1"/>
  <c r="U286" i="1"/>
  <c r="S286" i="1"/>
  <c r="T286" i="1" s="1"/>
  <c r="X285" i="1"/>
  <c r="V285" i="1"/>
  <c r="W285" i="1" s="1"/>
  <c r="U285" i="1"/>
  <c r="S285" i="1"/>
  <c r="T285" i="1" s="1"/>
  <c r="Q285" i="1"/>
  <c r="R285" i="1" s="1"/>
  <c r="X284" i="1"/>
  <c r="V284" i="1"/>
  <c r="W284" i="1" s="1"/>
  <c r="U284" i="1"/>
  <c r="S284" i="1"/>
  <c r="T284" i="1" s="1"/>
  <c r="Q284" i="1"/>
  <c r="R284" i="1" s="1"/>
  <c r="X283" i="1"/>
  <c r="V283" i="1"/>
  <c r="W283" i="1" s="1"/>
  <c r="U283" i="1"/>
  <c r="S283" i="1"/>
  <c r="T283" i="1" s="1"/>
  <c r="Q283" i="1"/>
  <c r="R283" i="1" s="1"/>
  <c r="X392" i="1"/>
  <c r="V392" i="1"/>
  <c r="W392" i="1" s="1"/>
  <c r="U392" i="1"/>
  <c r="S392" i="1"/>
  <c r="Q392" i="1" s="1"/>
  <c r="R392" i="1" s="1"/>
  <c r="X282" i="1"/>
  <c r="V282" i="1"/>
  <c r="W282" i="1" s="1"/>
  <c r="U282" i="1"/>
  <c r="S282" i="1"/>
  <c r="Q282" i="1" s="1"/>
  <c r="R282" i="1" s="1"/>
  <c r="X280" i="1"/>
  <c r="V280" i="1"/>
  <c r="W280" i="1" s="1"/>
  <c r="U280" i="1"/>
  <c r="S280" i="1"/>
  <c r="T280" i="1" s="1"/>
  <c r="X279" i="1"/>
  <c r="V279" i="1"/>
  <c r="W279" i="1" s="1"/>
  <c r="U279" i="1"/>
  <c r="S279" i="1"/>
  <c r="T279" i="1" s="1"/>
  <c r="Q279" i="1"/>
  <c r="R279" i="1" s="1"/>
  <c r="X278" i="1"/>
  <c r="V278" i="1"/>
  <c r="W278" i="1" s="1"/>
  <c r="U278" i="1"/>
  <c r="S278" i="1"/>
  <c r="Q278" i="1" s="1"/>
  <c r="R278" i="1" s="1"/>
  <c r="X277" i="1"/>
  <c r="V277" i="1"/>
  <c r="W277" i="1" s="1"/>
  <c r="U277" i="1"/>
  <c r="S277" i="1"/>
  <c r="T277" i="1" s="1"/>
  <c r="Q277" i="1"/>
  <c r="R277" i="1" s="1"/>
  <c r="X276" i="1"/>
  <c r="V276" i="1"/>
  <c r="W276" i="1" s="1"/>
  <c r="U276" i="1"/>
  <c r="S276" i="1"/>
  <c r="X275" i="1"/>
  <c r="V275" i="1"/>
  <c r="W275" i="1" s="1"/>
  <c r="U275" i="1"/>
  <c r="S275" i="1"/>
  <c r="T275" i="1" s="1"/>
  <c r="Q275" i="1"/>
  <c r="R275" i="1" s="1"/>
  <c r="X274" i="1"/>
  <c r="V274" i="1"/>
  <c r="W274" i="1" s="1"/>
  <c r="U274" i="1"/>
  <c r="S274" i="1"/>
  <c r="T274" i="1" s="1"/>
  <c r="Q274" i="1"/>
  <c r="R274" i="1" s="1"/>
  <c r="X273" i="1"/>
  <c r="V273" i="1"/>
  <c r="W273" i="1" s="1"/>
  <c r="U273" i="1"/>
  <c r="S273" i="1"/>
  <c r="X272" i="1"/>
  <c r="V272" i="1"/>
  <c r="W272" i="1" s="1"/>
  <c r="U272" i="1"/>
  <c r="T272" i="1"/>
  <c r="S272" i="1"/>
  <c r="Q272" i="1"/>
  <c r="R272" i="1" s="1"/>
  <c r="X271" i="1"/>
  <c r="V271" i="1"/>
  <c r="W271" i="1" s="1"/>
  <c r="U271" i="1"/>
  <c r="S271" i="1"/>
  <c r="T271" i="1" s="1"/>
  <c r="X270" i="1"/>
  <c r="V270" i="1"/>
  <c r="W270" i="1" s="1"/>
  <c r="U270" i="1"/>
  <c r="S270" i="1"/>
  <c r="T270" i="1" s="1"/>
  <c r="Q270" i="1"/>
  <c r="R270" i="1" s="1"/>
  <c r="X269" i="1"/>
  <c r="V269" i="1"/>
  <c r="W269" i="1" s="1"/>
  <c r="U269" i="1"/>
  <c r="S269" i="1"/>
  <c r="X268" i="1"/>
  <c r="V268" i="1"/>
  <c r="W268" i="1" s="1"/>
  <c r="U268" i="1"/>
  <c r="S268" i="1"/>
  <c r="Q268" i="1" s="1"/>
  <c r="R268" i="1" s="1"/>
  <c r="X356" i="1"/>
  <c r="V356" i="1"/>
  <c r="W356" i="1" s="1"/>
  <c r="U356" i="1"/>
  <c r="S356" i="1"/>
  <c r="T356" i="1" s="1"/>
  <c r="Q356" i="1"/>
  <c r="R356" i="1" s="1"/>
  <c r="X267" i="1"/>
  <c r="V267" i="1"/>
  <c r="W267" i="1" s="1"/>
  <c r="U267" i="1"/>
  <c r="S267" i="1"/>
  <c r="T267" i="1" s="1"/>
  <c r="Q267" i="1"/>
  <c r="R267" i="1" s="1"/>
  <c r="X266" i="1"/>
  <c r="V266" i="1"/>
  <c r="W266" i="1" s="1"/>
  <c r="U266" i="1"/>
  <c r="S266" i="1"/>
  <c r="X265" i="1"/>
  <c r="V265" i="1"/>
  <c r="W265" i="1" s="1"/>
  <c r="U265" i="1"/>
  <c r="S265" i="1"/>
  <c r="Q265" i="1" s="1"/>
  <c r="R265" i="1" s="1"/>
  <c r="X264" i="1"/>
  <c r="V264" i="1"/>
  <c r="W264" i="1" s="1"/>
  <c r="U264" i="1"/>
  <c r="S264" i="1"/>
  <c r="X263" i="1"/>
  <c r="V263" i="1"/>
  <c r="W263" i="1" s="1"/>
  <c r="U263" i="1"/>
  <c r="S263" i="1"/>
  <c r="T263" i="1" s="1"/>
  <c r="Q263" i="1"/>
  <c r="R263" i="1" s="1"/>
  <c r="X262" i="1"/>
  <c r="V262" i="1"/>
  <c r="W262" i="1" s="1"/>
  <c r="U262" i="1"/>
  <c r="S262" i="1"/>
  <c r="T262" i="1" s="1"/>
  <c r="X261" i="1"/>
  <c r="V261" i="1"/>
  <c r="W261" i="1" s="1"/>
  <c r="U261" i="1"/>
  <c r="S261" i="1"/>
  <c r="T261" i="1" s="1"/>
  <c r="Q261" i="1"/>
  <c r="R261" i="1" s="1"/>
  <c r="X260" i="1"/>
  <c r="V260" i="1"/>
  <c r="W260" i="1" s="1"/>
  <c r="U260" i="1"/>
  <c r="S260" i="1"/>
  <c r="X259" i="1"/>
  <c r="V259" i="1"/>
  <c r="W259" i="1" s="1"/>
  <c r="U259" i="1"/>
  <c r="S259" i="1"/>
  <c r="Q259" i="1" s="1"/>
  <c r="R259" i="1" s="1"/>
  <c r="X258" i="1"/>
  <c r="V258" i="1"/>
  <c r="W258" i="1" s="1"/>
  <c r="U258" i="1"/>
  <c r="S258" i="1"/>
  <c r="Q258" i="1" s="1"/>
  <c r="R258" i="1" s="1"/>
  <c r="X257" i="1"/>
  <c r="V257" i="1"/>
  <c r="W257" i="1" s="1"/>
  <c r="U257" i="1"/>
  <c r="S257" i="1"/>
  <c r="T257" i="1" s="1"/>
  <c r="Q257" i="1"/>
  <c r="R257" i="1" s="1"/>
  <c r="X256" i="1"/>
  <c r="V256" i="1"/>
  <c r="W256" i="1" s="1"/>
  <c r="U256" i="1"/>
  <c r="S256" i="1"/>
  <c r="T256" i="1" s="1"/>
  <c r="Q256" i="1"/>
  <c r="R256" i="1" s="1"/>
  <c r="X255" i="1"/>
  <c r="V255" i="1"/>
  <c r="W255" i="1" s="1"/>
  <c r="U255" i="1"/>
  <c r="S255" i="1"/>
  <c r="X254" i="1"/>
  <c r="V254" i="1"/>
  <c r="W254" i="1" s="1"/>
  <c r="U254" i="1"/>
  <c r="S254" i="1"/>
  <c r="Q254" i="1" s="1"/>
  <c r="R254" i="1" s="1"/>
  <c r="X253" i="1"/>
  <c r="V253" i="1"/>
  <c r="W253" i="1" s="1"/>
  <c r="U253" i="1"/>
  <c r="S253" i="1"/>
  <c r="T253" i="1" s="1"/>
  <c r="Q253" i="1"/>
  <c r="R253" i="1" s="1"/>
  <c r="X252" i="1"/>
  <c r="V252" i="1"/>
  <c r="W252" i="1" s="1"/>
  <c r="U252" i="1"/>
  <c r="S252" i="1"/>
  <c r="X251" i="1"/>
  <c r="V251" i="1"/>
  <c r="W251" i="1" s="1"/>
  <c r="U251" i="1"/>
  <c r="S251" i="1"/>
  <c r="T251" i="1" s="1"/>
  <c r="Q251" i="1"/>
  <c r="R251" i="1" s="1"/>
  <c r="X250" i="1"/>
  <c r="V250" i="1"/>
  <c r="W250" i="1" s="1"/>
  <c r="U250" i="1"/>
  <c r="S250" i="1"/>
  <c r="Q250" i="1" s="1"/>
  <c r="R250" i="1" s="1"/>
  <c r="X249" i="1"/>
  <c r="V249" i="1"/>
  <c r="W249" i="1" s="1"/>
  <c r="U249" i="1"/>
  <c r="S249" i="1"/>
  <c r="Q249" i="1" s="1"/>
  <c r="R249" i="1" s="1"/>
  <c r="X248" i="1"/>
  <c r="V248" i="1"/>
  <c r="W248" i="1" s="1"/>
  <c r="U248" i="1"/>
  <c r="S248" i="1"/>
  <c r="Q248" i="1" s="1"/>
  <c r="R248" i="1" s="1"/>
  <c r="X247" i="1"/>
  <c r="V247" i="1"/>
  <c r="W247" i="1" s="1"/>
  <c r="U247" i="1"/>
  <c r="S247" i="1"/>
  <c r="T247" i="1" s="1"/>
  <c r="X246" i="1"/>
  <c r="V246" i="1"/>
  <c r="W246" i="1" s="1"/>
  <c r="U246" i="1"/>
  <c r="S246" i="1"/>
  <c r="T246" i="1" s="1"/>
  <c r="Q246" i="1"/>
  <c r="R246" i="1" s="1"/>
  <c r="X245" i="1"/>
  <c r="V245" i="1"/>
  <c r="W245" i="1" s="1"/>
  <c r="U245" i="1"/>
  <c r="S245" i="1"/>
  <c r="T245" i="1" s="1"/>
  <c r="Q245" i="1"/>
  <c r="R245" i="1" s="1"/>
  <c r="X244" i="1"/>
  <c r="V244" i="1"/>
  <c r="W244" i="1" s="1"/>
  <c r="U244" i="1"/>
  <c r="S244" i="1"/>
  <c r="Q244" i="1" s="1"/>
  <c r="R244" i="1" s="1"/>
  <c r="X243" i="1"/>
  <c r="V243" i="1"/>
  <c r="W243" i="1" s="1"/>
  <c r="U243" i="1"/>
  <c r="S243" i="1"/>
  <c r="Q243" i="1" s="1"/>
  <c r="R243" i="1" s="1"/>
  <c r="X242" i="1"/>
  <c r="V242" i="1"/>
  <c r="W242" i="1" s="1"/>
  <c r="U242" i="1"/>
  <c r="S242" i="1"/>
  <c r="X241" i="1"/>
  <c r="V241" i="1"/>
  <c r="W241" i="1" s="1"/>
  <c r="U241" i="1"/>
  <c r="S241" i="1"/>
  <c r="T241" i="1" s="1"/>
  <c r="X240" i="1"/>
  <c r="V240" i="1"/>
  <c r="W240" i="1" s="1"/>
  <c r="U240" i="1"/>
  <c r="S240" i="1"/>
  <c r="T240" i="1" s="1"/>
  <c r="Q240" i="1"/>
  <c r="R240" i="1" s="1"/>
  <c r="X239" i="1"/>
  <c r="V239" i="1"/>
  <c r="W239" i="1" s="1"/>
  <c r="U239" i="1"/>
  <c r="S239" i="1"/>
  <c r="Q239" i="1" s="1"/>
  <c r="R239" i="1" s="1"/>
  <c r="X238" i="1"/>
  <c r="V238" i="1"/>
  <c r="W238" i="1" s="1"/>
  <c r="U238" i="1"/>
  <c r="S238" i="1"/>
  <c r="T238" i="1" s="1"/>
  <c r="Q238" i="1"/>
  <c r="R238" i="1" s="1"/>
  <c r="X237" i="1"/>
  <c r="V237" i="1"/>
  <c r="W237" i="1" s="1"/>
  <c r="U237" i="1"/>
  <c r="S237" i="1"/>
  <c r="T237" i="1" s="1"/>
  <c r="X236" i="1"/>
  <c r="V236" i="1"/>
  <c r="W236" i="1" s="1"/>
  <c r="U236" i="1"/>
  <c r="S236" i="1"/>
  <c r="T236" i="1" s="1"/>
  <c r="Q236" i="1"/>
  <c r="R236" i="1" s="1"/>
  <c r="X235" i="1"/>
  <c r="V235" i="1"/>
  <c r="W235" i="1" s="1"/>
  <c r="U235" i="1"/>
  <c r="S235" i="1"/>
  <c r="T235" i="1" s="1"/>
  <c r="X234" i="1"/>
  <c r="V234" i="1"/>
  <c r="W234" i="1" s="1"/>
  <c r="U234" i="1"/>
  <c r="S234" i="1"/>
  <c r="Q234" i="1" s="1"/>
  <c r="R234" i="1"/>
  <c r="X281" i="1"/>
  <c r="V281" i="1"/>
  <c r="W281" i="1" s="1"/>
  <c r="U281" i="1"/>
  <c r="S281" i="1"/>
  <c r="T281" i="1" s="1"/>
  <c r="X233" i="1"/>
  <c r="V233" i="1"/>
  <c r="W233" i="1" s="1"/>
  <c r="U233" i="1"/>
  <c r="S233" i="1"/>
  <c r="T233" i="1" s="1"/>
  <c r="X232" i="1"/>
  <c r="V232" i="1"/>
  <c r="W232" i="1" s="1"/>
  <c r="U232" i="1"/>
  <c r="S232" i="1"/>
  <c r="T232" i="1" s="1"/>
  <c r="Q232" i="1"/>
  <c r="R232" i="1" s="1"/>
  <c r="X231" i="1"/>
  <c r="V231" i="1"/>
  <c r="W231" i="1" s="1"/>
  <c r="U231" i="1"/>
  <c r="S231" i="1"/>
  <c r="T231" i="1" s="1"/>
  <c r="Q231" i="1"/>
  <c r="R231" i="1" s="1"/>
  <c r="X230" i="1"/>
  <c r="V230" i="1"/>
  <c r="W230" i="1" s="1"/>
  <c r="U230" i="1"/>
  <c r="S230" i="1"/>
  <c r="Q230" i="1" s="1"/>
  <c r="R230" i="1" s="1"/>
  <c r="X229" i="1"/>
  <c r="V229" i="1"/>
  <c r="W229" i="1" s="1"/>
  <c r="U229" i="1"/>
  <c r="S229" i="1"/>
  <c r="Q229" i="1" s="1"/>
  <c r="R229" i="1" s="1"/>
  <c r="X228" i="1"/>
  <c r="V228" i="1"/>
  <c r="W228" i="1" s="1"/>
  <c r="U228" i="1"/>
  <c r="S228" i="1"/>
  <c r="X227" i="1"/>
  <c r="V227" i="1"/>
  <c r="W227" i="1" s="1"/>
  <c r="U227" i="1"/>
  <c r="S227" i="1"/>
  <c r="T227" i="1" s="1"/>
  <c r="Q227" i="1"/>
  <c r="R227" i="1" s="1"/>
  <c r="X226" i="1"/>
  <c r="V226" i="1"/>
  <c r="W226" i="1" s="1"/>
  <c r="U226" i="1"/>
  <c r="S226" i="1"/>
  <c r="X225" i="1"/>
  <c r="V225" i="1"/>
  <c r="W225" i="1" s="1"/>
  <c r="U225" i="1"/>
  <c r="S225" i="1"/>
  <c r="T225" i="1" s="1"/>
  <c r="X224" i="1"/>
  <c r="V224" i="1"/>
  <c r="W224" i="1" s="1"/>
  <c r="U224" i="1"/>
  <c r="T224" i="1"/>
  <c r="S224" i="1"/>
  <c r="Q224" i="1"/>
  <c r="R224" i="1" s="1"/>
  <c r="X223" i="1"/>
  <c r="V223" i="1"/>
  <c r="W223" i="1" s="1"/>
  <c r="U223" i="1"/>
  <c r="S223" i="1"/>
  <c r="T223" i="1" s="1"/>
  <c r="Q223" i="1"/>
  <c r="R223" i="1" s="1"/>
  <c r="X222" i="1"/>
  <c r="V222" i="1"/>
  <c r="W222" i="1" s="1"/>
  <c r="U222" i="1"/>
  <c r="S222" i="1"/>
  <c r="X221" i="1"/>
  <c r="V221" i="1"/>
  <c r="W221" i="1" s="1"/>
  <c r="U221" i="1"/>
  <c r="S221" i="1"/>
  <c r="Q221" i="1" s="1"/>
  <c r="R221" i="1" s="1"/>
  <c r="X220" i="1"/>
  <c r="V220" i="1"/>
  <c r="W220" i="1" s="1"/>
  <c r="U220" i="1"/>
  <c r="S220" i="1"/>
  <c r="T220" i="1" s="1"/>
  <c r="X219" i="1"/>
  <c r="V219" i="1"/>
  <c r="W219" i="1" s="1"/>
  <c r="U219" i="1"/>
  <c r="S219" i="1"/>
  <c r="Q219" i="1" s="1"/>
  <c r="R219" i="1" s="1"/>
  <c r="X218" i="1"/>
  <c r="V218" i="1"/>
  <c r="W218" i="1" s="1"/>
  <c r="U218" i="1"/>
  <c r="S218" i="1"/>
  <c r="Q218" i="1" s="1"/>
  <c r="R218" i="1" s="1"/>
  <c r="X217" i="1"/>
  <c r="V217" i="1"/>
  <c r="W217" i="1" s="1"/>
  <c r="U217" i="1"/>
  <c r="S217" i="1"/>
  <c r="T217" i="1" s="1"/>
  <c r="X216" i="1"/>
  <c r="V216" i="1"/>
  <c r="W216" i="1" s="1"/>
  <c r="U216" i="1"/>
  <c r="S216" i="1"/>
  <c r="X215" i="1"/>
  <c r="V215" i="1"/>
  <c r="W215" i="1" s="1"/>
  <c r="U215" i="1"/>
  <c r="S215" i="1"/>
  <c r="T215" i="1" s="1"/>
  <c r="Q215" i="1"/>
  <c r="R215" i="1" s="1"/>
  <c r="X214" i="1"/>
  <c r="V214" i="1"/>
  <c r="W214" i="1" s="1"/>
  <c r="U214" i="1"/>
  <c r="S214" i="1"/>
  <c r="T214" i="1" s="1"/>
  <c r="Q214" i="1"/>
  <c r="R214" i="1" s="1"/>
  <c r="X213" i="1"/>
  <c r="V213" i="1"/>
  <c r="W213" i="1" s="1"/>
  <c r="U213" i="1"/>
  <c r="S213" i="1"/>
  <c r="T213" i="1" s="1"/>
  <c r="X212" i="1"/>
  <c r="V212" i="1"/>
  <c r="W212" i="1" s="1"/>
  <c r="U212" i="1"/>
  <c r="S212" i="1"/>
  <c r="X211" i="1"/>
  <c r="V211" i="1"/>
  <c r="W211" i="1" s="1"/>
  <c r="U211" i="1"/>
  <c r="S211" i="1"/>
  <c r="T211" i="1" s="1"/>
  <c r="X210" i="1"/>
  <c r="V210" i="1"/>
  <c r="W210" i="1" s="1"/>
  <c r="U210" i="1"/>
  <c r="S210" i="1"/>
  <c r="T210" i="1" s="1"/>
  <c r="Q210" i="1"/>
  <c r="R210" i="1" s="1"/>
  <c r="X209" i="1"/>
  <c r="V209" i="1"/>
  <c r="W209" i="1" s="1"/>
  <c r="U209" i="1"/>
  <c r="S209" i="1"/>
  <c r="Q209" i="1" s="1"/>
  <c r="R209" i="1" s="1"/>
  <c r="X207" i="1"/>
  <c r="V207" i="1"/>
  <c r="W207" i="1" s="1"/>
  <c r="U207" i="1"/>
  <c r="S207" i="1"/>
  <c r="T207" i="1" s="1"/>
  <c r="Q207" i="1"/>
  <c r="R207" i="1" s="1"/>
  <c r="X206" i="1"/>
  <c r="V206" i="1"/>
  <c r="W206" i="1" s="1"/>
  <c r="U206" i="1"/>
  <c r="S206" i="1"/>
  <c r="X205" i="1"/>
  <c r="V205" i="1"/>
  <c r="W205" i="1" s="1"/>
  <c r="U205" i="1"/>
  <c r="S205" i="1"/>
  <c r="T205" i="1" s="1"/>
  <c r="Q205" i="1"/>
  <c r="R205" i="1" s="1"/>
  <c r="X204" i="1"/>
  <c r="V204" i="1"/>
  <c r="W204" i="1" s="1"/>
  <c r="U204" i="1"/>
  <c r="S204" i="1"/>
  <c r="T204" i="1" s="1"/>
  <c r="Q204" i="1"/>
  <c r="R204" i="1" s="1"/>
  <c r="X203" i="1"/>
  <c r="V203" i="1"/>
  <c r="W203" i="1" s="1"/>
  <c r="U203" i="1"/>
  <c r="S203" i="1"/>
  <c r="T203" i="1" s="1"/>
  <c r="Q203" i="1"/>
  <c r="R203" i="1" s="1"/>
  <c r="X202" i="1"/>
  <c r="V202" i="1"/>
  <c r="W202" i="1" s="1"/>
  <c r="U202" i="1"/>
  <c r="S202" i="1"/>
  <c r="T202" i="1" s="1"/>
  <c r="Q202" i="1"/>
  <c r="R202" i="1" s="1"/>
  <c r="X201" i="1"/>
  <c r="V201" i="1"/>
  <c r="W201" i="1" s="1"/>
  <c r="U201" i="1"/>
  <c r="S201" i="1"/>
  <c r="X200" i="1"/>
  <c r="V200" i="1"/>
  <c r="W200" i="1" s="1"/>
  <c r="U200" i="1"/>
  <c r="S200" i="1"/>
  <c r="T200" i="1" s="1"/>
  <c r="Q200" i="1"/>
  <c r="R200" i="1" s="1"/>
  <c r="X199" i="1"/>
  <c r="V199" i="1"/>
  <c r="W199" i="1" s="1"/>
  <c r="U199" i="1"/>
  <c r="S199" i="1"/>
  <c r="T199" i="1" s="1"/>
  <c r="Q199" i="1"/>
  <c r="R199" i="1" s="1"/>
  <c r="X198" i="1"/>
  <c r="V198" i="1"/>
  <c r="W198" i="1" s="1"/>
  <c r="U198" i="1"/>
  <c r="S198" i="1"/>
  <c r="T198" i="1" s="1"/>
  <c r="Q198" i="1"/>
  <c r="R198" i="1" s="1"/>
  <c r="X197" i="1"/>
  <c r="V197" i="1"/>
  <c r="W197" i="1" s="1"/>
  <c r="U197" i="1"/>
  <c r="S197" i="1"/>
  <c r="Q197" i="1" s="1"/>
  <c r="R197" i="1" s="1"/>
  <c r="X196" i="1"/>
  <c r="V196" i="1"/>
  <c r="W196" i="1" s="1"/>
  <c r="U196" i="1"/>
  <c r="S196" i="1"/>
  <c r="T196" i="1" s="1"/>
  <c r="Q196" i="1"/>
  <c r="R196" i="1" s="1"/>
  <c r="X195" i="1"/>
  <c r="V195" i="1"/>
  <c r="W195" i="1" s="1"/>
  <c r="U195" i="1"/>
  <c r="S195" i="1"/>
  <c r="T195" i="1" s="1"/>
  <c r="Q195" i="1"/>
  <c r="R195" i="1" s="1"/>
  <c r="X194" i="1"/>
  <c r="V194" i="1"/>
  <c r="W194" i="1" s="1"/>
  <c r="U194" i="1"/>
  <c r="S194" i="1"/>
  <c r="T194" i="1" s="1"/>
  <c r="Q194" i="1"/>
  <c r="R194" i="1" s="1"/>
  <c r="X193" i="1"/>
  <c r="V193" i="1"/>
  <c r="W193" i="1" s="1"/>
  <c r="U193" i="1"/>
  <c r="S193" i="1"/>
  <c r="T193" i="1" s="1"/>
  <c r="Q193" i="1"/>
  <c r="R193" i="1" s="1"/>
  <c r="X192" i="1"/>
  <c r="V192" i="1"/>
  <c r="W192" i="1" s="1"/>
  <c r="U192" i="1"/>
  <c r="S192" i="1"/>
  <c r="T192" i="1" s="1"/>
  <c r="X191" i="1"/>
  <c r="V191" i="1"/>
  <c r="W191" i="1" s="1"/>
  <c r="U191" i="1"/>
  <c r="S191" i="1"/>
  <c r="T191" i="1" s="1"/>
  <c r="Q191" i="1"/>
  <c r="R191" i="1" s="1"/>
  <c r="X190" i="1"/>
  <c r="V190" i="1"/>
  <c r="W190" i="1" s="1"/>
  <c r="U190" i="1"/>
  <c r="S190" i="1"/>
  <c r="X189" i="1"/>
  <c r="V189" i="1"/>
  <c r="W189" i="1" s="1"/>
  <c r="U189" i="1"/>
  <c r="S189" i="1"/>
  <c r="Q189" i="1" s="1"/>
  <c r="R189" i="1"/>
  <c r="X188" i="1"/>
  <c r="V188" i="1"/>
  <c r="W188" i="1" s="1"/>
  <c r="U188" i="1"/>
  <c r="S188" i="1"/>
  <c r="Q188" i="1" s="1"/>
  <c r="R188" i="1" s="1"/>
  <c r="X187" i="1"/>
  <c r="V187" i="1"/>
  <c r="W187" i="1" s="1"/>
  <c r="U187" i="1"/>
  <c r="S187" i="1"/>
  <c r="T187" i="1" s="1"/>
  <c r="X186" i="1"/>
  <c r="V186" i="1"/>
  <c r="W186" i="1" s="1"/>
  <c r="U186" i="1"/>
  <c r="S186" i="1"/>
  <c r="T186" i="1" s="1"/>
  <c r="Q186" i="1"/>
  <c r="R186" i="1" s="1"/>
  <c r="X208" i="1"/>
  <c r="V208" i="1"/>
  <c r="W208" i="1" s="1"/>
  <c r="U208" i="1"/>
  <c r="S208" i="1"/>
  <c r="Q208" i="1" s="1"/>
  <c r="R208" i="1" s="1"/>
  <c r="X185" i="1"/>
  <c r="V185" i="1"/>
  <c r="W185" i="1" s="1"/>
  <c r="U185" i="1"/>
  <c r="S185" i="1"/>
  <c r="T185" i="1" s="1"/>
  <c r="Q185" i="1"/>
  <c r="R185" i="1" s="1"/>
  <c r="X184" i="1"/>
  <c r="V184" i="1"/>
  <c r="W184" i="1" s="1"/>
  <c r="U184" i="1"/>
  <c r="S184" i="1"/>
  <c r="Q184" i="1" s="1"/>
  <c r="R184" i="1" s="1"/>
  <c r="X183" i="1"/>
  <c r="V183" i="1"/>
  <c r="W183" i="1" s="1"/>
  <c r="U183" i="1"/>
  <c r="S183" i="1"/>
  <c r="Q183" i="1" s="1"/>
  <c r="R183" i="1" s="1"/>
  <c r="X182" i="1"/>
  <c r="V182" i="1"/>
  <c r="W182" i="1" s="1"/>
  <c r="U182" i="1"/>
  <c r="S182" i="1"/>
  <c r="T182" i="1" s="1"/>
  <c r="X181" i="1"/>
  <c r="V181" i="1"/>
  <c r="W181" i="1" s="1"/>
  <c r="U181" i="1"/>
  <c r="S181" i="1"/>
  <c r="T181" i="1" s="1"/>
  <c r="Q181" i="1"/>
  <c r="R181" i="1" s="1"/>
  <c r="X180" i="1"/>
  <c r="V180" i="1"/>
  <c r="W180" i="1" s="1"/>
  <c r="U180" i="1"/>
  <c r="S180" i="1"/>
  <c r="Q180" i="1" s="1"/>
  <c r="R180" i="1" s="1"/>
  <c r="X179" i="1"/>
  <c r="V179" i="1"/>
  <c r="W179" i="1" s="1"/>
  <c r="U179" i="1"/>
  <c r="S179" i="1"/>
  <c r="T179" i="1" s="1"/>
  <c r="X178" i="1"/>
  <c r="V178" i="1"/>
  <c r="W178" i="1" s="1"/>
  <c r="U178" i="1"/>
  <c r="S178" i="1"/>
  <c r="T178" i="1" s="1"/>
  <c r="Q178" i="1"/>
  <c r="R178" i="1" s="1"/>
  <c r="X177" i="1"/>
  <c r="V177" i="1"/>
  <c r="W177" i="1" s="1"/>
  <c r="U177" i="1"/>
  <c r="S177" i="1"/>
  <c r="T177" i="1" s="1"/>
  <c r="X176" i="1"/>
  <c r="V176" i="1"/>
  <c r="W176" i="1" s="1"/>
  <c r="U176" i="1"/>
  <c r="S176" i="1"/>
  <c r="T176" i="1" s="1"/>
  <c r="Q176" i="1"/>
  <c r="R176" i="1" s="1"/>
  <c r="X175" i="1"/>
  <c r="V175" i="1"/>
  <c r="W175" i="1" s="1"/>
  <c r="U175" i="1"/>
  <c r="S175" i="1"/>
  <c r="Q175" i="1" s="1"/>
  <c r="R175" i="1" s="1"/>
  <c r="X174" i="1"/>
  <c r="V174" i="1"/>
  <c r="W174" i="1" s="1"/>
  <c r="U174" i="1"/>
  <c r="S174" i="1"/>
  <c r="T174" i="1" s="1"/>
  <c r="Q174" i="1"/>
  <c r="R174" i="1" s="1"/>
  <c r="X173" i="1"/>
  <c r="V173" i="1"/>
  <c r="W173" i="1" s="1"/>
  <c r="U173" i="1"/>
  <c r="S173" i="1"/>
  <c r="T173" i="1" s="1"/>
  <c r="X172" i="1"/>
  <c r="V172" i="1"/>
  <c r="W172" i="1" s="1"/>
  <c r="U172" i="1"/>
  <c r="S172" i="1"/>
  <c r="X171" i="1"/>
  <c r="V171" i="1"/>
  <c r="W171" i="1" s="1"/>
  <c r="U171" i="1"/>
  <c r="S171" i="1"/>
  <c r="Q171" i="1" s="1"/>
  <c r="R171" i="1" s="1"/>
  <c r="X170" i="1"/>
  <c r="V170" i="1"/>
  <c r="W170" i="1" s="1"/>
  <c r="U170" i="1"/>
  <c r="S170" i="1"/>
  <c r="T170" i="1" s="1"/>
  <c r="X169" i="1"/>
  <c r="V169" i="1"/>
  <c r="W169" i="1" s="1"/>
  <c r="U169" i="1"/>
  <c r="S169" i="1"/>
  <c r="T169" i="1" s="1"/>
  <c r="Q169" i="1"/>
  <c r="R169" i="1" s="1"/>
  <c r="X168" i="1"/>
  <c r="V168" i="1"/>
  <c r="W168" i="1" s="1"/>
  <c r="U168" i="1"/>
  <c r="S168" i="1"/>
  <c r="X167" i="1"/>
  <c r="V167" i="1"/>
  <c r="W167" i="1" s="1"/>
  <c r="U167" i="1"/>
  <c r="S167" i="1"/>
  <c r="T167" i="1" s="1"/>
  <c r="X166" i="1"/>
  <c r="V166" i="1"/>
  <c r="W166" i="1" s="1"/>
  <c r="U166" i="1"/>
  <c r="S166" i="1"/>
  <c r="T166" i="1" s="1"/>
  <c r="Q166" i="1"/>
  <c r="R166" i="1" s="1"/>
  <c r="X165" i="1"/>
  <c r="V165" i="1"/>
  <c r="W165" i="1" s="1"/>
  <c r="U165" i="1"/>
  <c r="S165" i="1"/>
  <c r="X164" i="1"/>
  <c r="V164" i="1"/>
  <c r="W164" i="1" s="1"/>
  <c r="U164" i="1"/>
  <c r="S164" i="1"/>
  <c r="Q164" i="1" s="1"/>
  <c r="R164" i="1" s="1"/>
  <c r="X163" i="1"/>
  <c r="V163" i="1"/>
  <c r="W163" i="1" s="1"/>
  <c r="U163" i="1"/>
  <c r="S163" i="1"/>
  <c r="T163" i="1" s="1"/>
  <c r="X162" i="1"/>
  <c r="V162" i="1"/>
  <c r="W162" i="1" s="1"/>
  <c r="U162" i="1"/>
  <c r="S162" i="1"/>
  <c r="T162" i="1" s="1"/>
  <c r="Q162" i="1"/>
  <c r="R162" i="1" s="1"/>
  <c r="X161" i="1"/>
  <c r="V161" i="1"/>
  <c r="W161" i="1" s="1"/>
  <c r="U161" i="1"/>
  <c r="S161" i="1"/>
  <c r="T161" i="1" s="1"/>
  <c r="X160" i="1"/>
  <c r="V160" i="1"/>
  <c r="W160" i="1" s="1"/>
  <c r="U160" i="1"/>
  <c r="S160" i="1"/>
  <c r="Q160" i="1" s="1"/>
  <c r="R160" i="1" s="1"/>
  <c r="X159" i="1"/>
  <c r="V159" i="1"/>
  <c r="W159" i="1" s="1"/>
  <c r="U159" i="1"/>
  <c r="S159" i="1"/>
  <c r="Q159" i="1" s="1"/>
  <c r="R159" i="1" s="1"/>
  <c r="X158" i="1"/>
  <c r="V158" i="1"/>
  <c r="W158" i="1" s="1"/>
  <c r="U158" i="1"/>
  <c r="S158" i="1"/>
  <c r="X157" i="1"/>
  <c r="V157" i="1"/>
  <c r="W157" i="1" s="1"/>
  <c r="U157" i="1"/>
  <c r="S157" i="1"/>
  <c r="T157" i="1" s="1"/>
  <c r="Q157" i="1"/>
  <c r="R157" i="1" s="1"/>
  <c r="X156" i="1"/>
  <c r="V156" i="1"/>
  <c r="W156" i="1" s="1"/>
  <c r="U156" i="1"/>
  <c r="S156" i="1"/>
  <c r="X155" i="1"/>
  <c r="V155" i="1"/>
  <c r="W155" i="1" s="1"/>
  <c r="U155" i="1"/>
  <c r="S155" i="1"/>
  <c r="T155" i="1" s="1"/>
  <c r="Q155" i="1"/>
  <c r="R155" i="1" s="1"/>
  <c r="X154" i="1"/>
  <c r="V154" i="1"/>
  <c r="W154" i="1" s="1"/>
  <c r="U154" i="1"/>
  <c r="S154" i="1"/>
  <c r="Q154" i="1" s="1"/>
  <c r="R154" i="1" s="1"/>
  <c r="X153" i="1"/>
  <c r="V153" i="1"/>
  <c r="W153" i="1" s="1"/>
  <c r="U153" i="1"/>
  <c r="S153" i="1"/>
  <c r="T153" i="1" s="1"/>
  <c r="Q153" i="1"/>
  <c r="R153" i="1" s="1"/>
  <c r="X152" i="1"/>
  <c r="V152" i="1"/>
  <c r="W152" i="1" s="1"/>
  <c r="U152" i="1"/>
  <c r="S152" i="1"/>
  <c r="T152" i="1" s="1"/>
  <c r="X151" i="1"/>
  <c r="V151" i="1"/>
  <c r="W151" i="1" s="1"/>
  <c r="U151" i="1"/>
  <c r="S151" i="1"/>
  <c r="Q151" i="1" s="1"/>
  <c r="R151" i="1" s="1"/>
  <c r="X150" i="1"/>
  <c r="W150" i="1"/>
  <c r="V150" i="1"/>
  <c r="U150" i="1"/>
  <c r="S150" i="1"/>
  <c r="T150" i="1" s="1"/>
  <c r="Q150" i="1"/>
  <c r="R150" i="1" s="1"/>
  <c r="X149" i="1"/>
  <c r="V149" i="1"/>
  <c r="W149" i="1" s="1"/>
  <c r="U149" i="1"/>
  <c r="S149" i="1"/>
  <c r="X148" i="1"/>
  <c r="V148" i="1"/>
  <c r="W148" i="1" s="1"/>
  <c r="U148" i="1"/>
  <c r="S148" i="1"/>
  <c r="T148" i="1" s="1"/>
  <c r="X147" i="1"/>
  <c r="V147" i="1"/>
  <c r="W147" i="1" s="1"/>
  <c r="U147" i="1"/>
  <c r="S147" i="1"/>
  <c r="T147" i="1" s="1"/>
  <c r="Q147" i="1"/>
  <c r="R147" i="1" s="1"/>
  <c r="X146" i="1"/>
  <c r="V146" i="1"/>
  <c r="W146" i="1" s="1"/>
  <c r="U146" i="1"/>
  <c r="S146" i="1"/>
  <c r="Q146" i="1" s="1"/>
  <c r="R146" i="1" s="1"/>
  <c r="X145" i="1"/>
  <c r="V145" i="1"/>
  <c r="W145" i="1" s="1"/>
  <c r="U145" i="1"/>
  <c r="S145" i="1"/>
  <c r="T145" i="1" s="1"/>
  <c r="X144" i="1"/>
  <c r="V144" i="1"/>
  <c r="W144" i="1" s="1"/>
  <c r="U144" i="1"/>
  <c r="S144" i="1"/>
  <c r="Q144" i="1" s="1"/>
  <c r="R144" i="1" s="1"/>
  <c r="X143" i="1"/>
  <c r="V143" i="1"/>
  <c r="W143" i="1" s="1"/>
  <c r="U143" i="1"/>
  <c r="S143" i="1"/>
  <c r="T143" i="1" s="1"/>
  <c r="X142" i="1"/>
  <c r="V142" i="1"/>
  <c r="W142" i="1" s="1"/>
  <c r="U142" i="1"/>
  <c r="S142" i="1"/>
  <c r="T142" i="1" s="1"/>
  <c r="X141" i="1"/>
  <c r="V141" i="1"/>
  <c r="W141" i="1" s="1"/>
  <c r="U141" i="1"/>
  <c r="S141" i="1"/>
  <c r="Q141" i="1" s="1"/>
  <c r="R141" i="1" s="1"/>
  <c r="X140" i="1"/>
  <c r="V140" i="1"/>
  <c r="W140" i="1" s="1"/>
  <c r="U140" i="1"/>
  <c r="S140" i="1"/>
  <c r="T140" i="1" s="1"/>
  <c r="Q140" i="1"/>
  <c r="R140" i="1" s="1"/>
  <c r="X139" i="1"/>
  <c r="V139" i="1"/>
  <c r="W139" i="1" s="1"/>
  <c r="U139" i="1"/>
  <c r="S139" i="1"/>
  <c r="T139" i="1" s="1"/>
  <c r="X138" i="1"/>
  <c r="V138" i="1"/>
  <c r="W138" i="1" s="1"/>
  <c r="U138" i="1"/>
  <c r="S138" i="1"/>
  <c r="T138" i="1" s="1"/>
  <c r="X137" i="1"/>
  <c r="V137" i="1"/>
  <c r="W137" i="1" s="1"/>
  <c r="U137" i="1"/>
  <c r="S137" i="1"/>
  <c r="T137" i="1" s="1"/>
  <c r="X136" i="1"/>
  <c r="V136" i="1"/>
  <c r="W136" i="1" s="1"/>
  <c r="U136" i="1"/>
  <c r="S136" i="1"/>
  <c r="X135" i="1"/>
  <c r="V135" i="1"/>
  <c r="W135" i="1" s="1"/>
  <c r="U135" i="1"/>
  <c r="S135" i="1"/>
  <c r="X134" i="1"/>
  <c r="V134" i="1"/>
  <c r="W134" i="1" s="1"/>
  <c r="U134" i="1"/>
  <c r="S134" i="1"/>
  <c r="T134" i="1" s="1"/>
  <c r="X133" i="1"/>
  <c r="V133" i="1"/>
  <c r="W133" i="1" s="1"/>
  <c r="U133" i="1"/>
  <c r="S133" i="1"/>
  <c r="T133" i="1" s="1"/>
  <c r="X132" i="1"/>
  <c r="V132" i="1"/>
  <c r="W132" i="1" s="1"/>
  <c r="U132" i="1"/>
  <c r="S132" i="1"/>
  <c r="X131" i="1"/>
  <c r="V131" i="1"/>
  <c r="W131" i="1" s="1"/>
  <c r="U131" i="1"/>
  <c r="S131" i="1"/>
  <c r="T131" i="1" s="1"/>
  <c r="X129" i="1"/>
  <c r="V129" i="1"/>
  <c r="W129" i="1" s="1"/>
  <c r="U129" i="1"/>
  <c r="S129" i="1"/>
  <c r="T129" i="1" s="1"/>
  <c r="X130" i="1"/>
  <c r="V130" i="1"/>
  <c r="W130" i="1" s="1"/>
  <c r="U130" i="1"/>
  <c r="S130" i="1"/>
  <c r="T130" i="1" s="1"/>
  <c r="X128" i="1"/>
  <c r="V128" i="1"/>
  <c r="W128" i="1" s="1"/>
  <c r="U128" i="1"/>
  <c r="S128" i="1"/>
  <c r="X127" i="1"/>
  <c r="V127" i="1"/>
  <c r="W127" i="1" s="1"/>
  <c r="U127" i="1"/>
  <c r="S127" i="1"/>
  <c r="T127" i="1" s="1"/>
  <c r="X125" i="1"/>
  <c r="V125" i="1"/>
  <c r="W125" i="1" s="1"/>
  <c r="U125" i="1"/>
  <c r="S125" i="1"/>
  <c r="T125" i="1" s="1"/>
  <c r="X126" i="1"/>
  <c r="V126" i="1"/>
  <c r="W126" i="1" s="1"/>
  <c r="U126" i="1"/>
  <c r="S126" i="1"/>
  <c r="T126" i="1" s="1"/>
  <c r="X124" i="1"/>
  <c r="V124" i="1"/>
  <c r="W124" i="1" s="1"/>
  <c r="U124" i="1"/>
  <c r="S124" i="1"/>
  <c r="T124" i="1" s="1"/>
  <c r="X123" i="1"/>
  <c r="V123" i="1"/>
  <c r="W123" i="1" s="1"/>
  <c r="U123" i="1"/>
  <c r="S123" i="1"/>
  <c r="T123" i="1" s="1"/>
  <c r="X122" i="1"/>
  <c r="V122" i="1"/>
  <c r="W122" i="1" s="1"/>
  <c r="U122" i="1"/>
  <c r="S122" i="1"/>
  <c r="X121" i="1"/>
  <c r="V121" i="1"/>
  <c r="W121" i="1" s="1"/>
  <c r="U121" i="1"/>
  <c r="S121" i="1"/>
  <c r="T121" i="1" s="1"/>
  <c r="X119" i="1"/>
  <c r="V119" i="1"/>
  <c r="W119" i="1" s="1"/>
  <c r="U119" i="1"/>
  <c r="S119" i="1"/>
  <c r="T119" i="1" s="1"/>
  <c r="X117" i="1"/>
  <c r="V117" i="1"/>
  <c r="W117" i="1" s="1"/>
  <c r="U117" i="1"/>
  <c r="S117" i="1"/>
  <c r="X116" i="1"/>
  <c r="V116" i="1"/>
  <c r="W116" i="1" s="1"/>
  <c r="U116" i="1"/>
  <c r="S116" i="1"/>
  <c r="T116" i="1" s="1"/>
  <c r="X115" i="1"/>
  <c r="V115" i="1"/>
  <c r="W115" i="1" s="1"/>
  <c r="U115" i="1"/>
  <c r="S115" i="1"/>
  <c r="T115" i="1" s="1"/>
  <c r="X114" i="1"/>
  <c r="V114" i="1"/>
  <c r="W114" i="1" s="1"/>
  <c r="U114" i="1"/>
  <c r="S114" i="1"/>
  <c r="T114" i="1" s="1"/>
  <c r="X113" i="1"/>
  <c r="V113" i="1"/>
  <c r="W113" i="1" s="1"/>
  <c r="U113" i="1"/>
  <c r="S113" i="1"/>
  <c r="T113" i="1" s="1"/>
  <c r="X112" i="1"/>
  <c r="V112" i="1"/>
  <c r="W112" i="1" s="1"/>
  <c r="U112" i="1"/>
  <c r="S112" i="1"/>
  <c r="T112" i="1" s="1"/>
  <c r="X111" i="1"/>
  <c r="V111" i="1"/>
  <c r="W111" i="1" s="1"/>
  <c r="U111" i="1"/>
  <c r="S111" i="1"/>
  <c r="X110" i="1"/>
  <c r="V110" i="1"/>
  <c r="W110" i="1" s="1"/>
  <c r="U110" i="1"/>
  <c r="S110" i="1"/>
  <c r="T110" i="1" s="1"/>
  <c r="X108" i="1"/>
  <c r="V108" i="1"/>
  <c r="W108" i="1" s="1"/>
  <c r="U108" i="1"/>
  <c r="S108" i="1"/>
  <c r="X107" i="1"/>
  <c r="V107" i="1"/>
  <c r="W107" i="1" s="1"/>
  <c r="U107" i="1"/>
  <c r="S107" i="1"/>
  <c r="T107" i="1" s="1"/>
  <c r="X106" i="1"/>
  <c r="V106" i="1"/>
  <c r="W106" i="1" s="1"/>
  <c r="U106" i="1"/>
  <c r="S106" i="1"/>
  <c r="T106" i="1" s="1"/>
  <c r="X105" i="1"/>
  <c r="V105" i="1"/>
  <c r="W105" i="1" s="1"/>
  <c r="U105" i="1"/>
  <c r="S105" i="1"/>
  <c r="T105" i="1" s="1"/>
  <c r="X104" i="1"/>
  <c r="V104" i="1"/>
  <c r="W104" i="1" s="1"/>
  <c r="U104" i="1"/>
  <c r="S104" i="1"/>
  <c r="T104" i="1" s="1"/>
  <c r="X102" i="1"/>
  <c r="V102" i="1"/>
  <c r="W102" i="1" s="1"/>
  <c r="U102" i="1"/>
  <c r="S102" i="1"/>
  <c r="X101" i="1"/>
  <c r="V101" i="1"/>
  <c r="W101" i="1" s="1"/>
  <c r="U101" i="1"/>
  <c r="S101" i="1"/>
  <c r="T101" i="1" s="1"/>
  <c r="X103" i="1"/>
  <c r="V103" i="1"/>
  <c r="W103" i="1" s="1"/>
  <c r="U103" i="1"/>
  <c r="S103" i="1"/>
  <c r="T103" i="1" s="1"/>
  <c r="X100" i="1"/>
  <c r="V100" i="1"/>
  <c r="W100" i="1" s="1"/>
  <c r="U100" i="1"/>
  <c r="S100" i="1"/>
  <c r="T100" i="1" s="1"/>
  <c r="X99" i="1"/>
  <c r="V99" i="1"/>
  <c r="W99" i="1" s="1"/>
  <c r="U99" i="1"/>
  <c r="S99" i="1"/>
  <c r="T99" i="1" s="1"/>
  <c r="X98" i="1"/>
  <c r="V98" i="1"/>
  <c r="W98" i="1" s="1"/>
  <c r="U98" i="1"/>
  <c r="S98" i="1"/>
  <c r="T98" i="1" s="1"/>
  <c r="X56" i="1"/>
  <c r="V56" i="1"/>
  <c r="W56" i="1" s="1"/>
  <c r="U56" i="1"/>
  <c r="S56" i="1"/>
  <c r="T56" i="1" s="1"/>
  <c r="X96" i="1"/>
  <c r="V96" i="1"/>
  <c r="W96" i="1" s="1"/>
  <c r="U96" i="1"/>
  <c r="S96" i="1"/>
  <c r="T96" i="1" s="1"/>
  <c r="X95" i="1"/>
  <c r="V95" i="1"/>
  <c r="W95" i="1" s="1"/>
  <c r="U95" i="1"/>
  <c r="S95" i="1"/>
  <c r="T95" i="1" s="1"/>
  <c r="X94" i="1"/>
  <c r="V94" i="1"/>
  <c r="W94" i="1" s="1"/>
  <c r="U94" i="1"/>
  <c r="S94" i="1"/>
  <c r="T94" i="1" s="1"/>
  <c r="X93" i="1"/>
  <c r="V93" i="1"/>
  <c r="W93" i="1" s="1"/>
  <c r="U93" i="1"/>
  <c r="S93" i="1"/>
  <c r="X92" i="1"/>
  <c r="V92" i="1"/>
  <c r="W92" i="1" s="1"/>
  <c r="U92" i="1"/>
  <c r="S92" i="1"/>
  <c r="T92" i="1" s="1"/>
  <c r="X91" i="1"/>
  <c r="V91" i="1"/>
  <c r="W91" i="1" s="1"/>
  <c r="U91" i="1"/>
  <c r="S91" i="1"/>
  <c r="X90" i="1"/>
  <c r="V90" i="1"/>
  <c r="W90" i="1" s="1"/>
  <c r="U90" i="1"/>
  <c r="S90" i="1"/>
  <c r="T90" i="1" s="1"/>
  <c r="X89" i="1"/>
  <c r="V89" i="1"/>
  <c r="W89" i="1" s="1"/>
  <c r="U89" i="1"/>
  <c r="S89" i="1"/>
  <c r="T89" i="1" s="1"/>
  <c r="X88" i="1"/>
  <c r="V88" i="1"/>
  <c r="W88" i="1" s="1"/>
  <c r="U88" i="1"/>
  <c r="S88" i="1"/>
  <c r="T88" i="1" s="1"/>
  <c r="X87" i="1"/>
  <c r="V87" i="1"/>
  <c r="W87" i="1" s="1"/>
  <c r="U87" i="1"/>
  <c r="S87" i="1"/>
  <c r="T87" i="1" s="1"/>
  <c r="X86" i="1"/>
  <c r="V86" i="1"/>
  <c r="W86" i="1" s="1"/>
  <c r="U86" i="1"/>
  <c r="S86" i="1"/>
  <c r="T86" i="1" s="1"/>
  <c r="X75" i="1"/>
  <c r="V75" i="1"/>
  <c r="W75" i="1" s="1"/>
  <c r="U75" i="1"/>
  <c r="S75" i="1"/>
  <c r="T75" i="1" s="1"/>
  <c r="X85" i="1"/>
  <c r="V85" i="1"/>
  <c r="W85" i="1" s="1"/>
  <c r="U85" i="1"/>
  <c r="S85" i="1"/>
  <c r="T85" i="1" s="1"/>
  <c r="X84" i="1"/>
  <c r="V84" i="1"/>
  <c r="W84" i="1" s="1"/>
  <c r="U84" i="1"/>
  <c r="S84" i="1"/>
  <c r="T84" i="1" s="1"/>
  <c r="X83" i="1"/>
  <c r="W83" i="1"/>
  <c r="V83" i="1"/>
  <c r="U83" i="1"/>
  <c r="S83" i="1"/>
  <c r="X82" i="1"/>
  <c r="V82" i="1"/>
  <c r="W82" i="1" s="1"/>
  <c r="U82" i="1"/>
  <c r="S82" i="1"/>
  <c r="T82" i="1" s="1"/>
  <c r="X81" i="1"/>
  <c r="V81" i="1"/>
  <c r="W81" i="1" s="1"/>
  <c r="U81" i="1"/>
  <c r="S81" i="1"/>
  <c r="T81" i="1" s="1"/>
  <c r="X79" i="1"/>
  <c r="V79" i="1"/>
  <c r="W79" i="1" s="1"/>
  <c r="U79" i="1"/>
  <c r="S79" i="1"/>
  <c r="T79" i="1" s="1"/>
  <c r="X80" i="1"/>
  <c r="V80" i="1"/>
  <c r="W80" i="1" s="1"/>
  <c r="U80" i="1"/>
  <c r="S80" i="1"/>
  <c r="X78" i="1"/>
  <c r="V78" i="1"/>
  <c r="W78" i="1" s="1"/>
  <c r="U78" i="1"/>
  <c r="S78" i="1"/>
  <c r="T78" i="1" s="1"/>
  <c r="X77" i="1"/>
  <c r="V77" i="1"/>
  <c r="W77" i="1" s="1"/>
  <c r="U77" i="1"/>
  <c r="S77" i="1"/>
  <c r="T77" i="1" s="1"/>
  <c r="X76" i="1"/>
  <c r="V76" i="1"/>
  <c r="W76" i="1" s="1"/>
  <c r="U76" i="1"/>
  <c r="S76" i="1"/>
  <c r="T76" i="1" s="1"/>
  <c r="X74" i="1"/>
  <c r="V74" i="1"/>
  <c r="W74" i="1" s="1"/>
  <c r="U74" i="1"/>
  <c r="S74" i="1"/>
  <c r="T74" i="1" s="1"/>
  <c r="X73" i="1"/>
  <c r="V73" i="1"/>
  <c r="W73" i="1" s="1"/>
  <c r="U73" i="1"/>
  <c r="S73" i="1"/>
  <c r="X72" i="1"/>
  <c r="V72" i="1"/>
  <c r="W72" i="1" s="1"/>
  <c r="U72" i="1"/>
  <c r="S72" i="1"/>
  <c r="T72" i="1" s="1"/>
  <c r="X71" i="1"/>
  <c r="V71" i="1"/>
  <c r="W71" i="1" s="1"/>
  <c r="U71" i="1"/>
  <c r="S71" i="1"/>
  <c r="T71" i="1" s="1"/>
  <c r="X70" i="1"/>
  <c r="V70" i="1"/>
  <c r="W70" i="1" s="1"/>
  <c r="U70" i="1"/>
  <c r="S70" i="1"/>
  <c r="X53" i="1"/>
  <c r="V53" i="1"/>
  <c r="W53" i="1" s="1"/>
  <c r="U53" i="1"/>
  <c r="S53" i="1"/>
  <c r="T53" i="1" s="1"/>
  <c r="X69" i="1"/>
  <c r="V69" i="1"/>
  <c r="W69" i="1" s="1"/>
  <c r="U69" i="1"/>
  <c r="S69" i="1"/>
  <c r="X68" i="1"/>
  <c r="V68" i="1"/>
  <c r="W68" i="1" s="1"/>
  <c r="U68" i="1"/>
  <c r="S68" i="1"/>
  <c r="T68" i="1" s="1"/>
  <c r="X67" i="1"/>
  <c r="V67" i="1"/>
  <c r="W67" i="1" s="1"/>
  <c r="U67" i="1"/>
  <c r="S67" i="1"/>
  <c r="T67" i="1" s="1"/>
  <c r="X66" i="1"/>
  <c r="V66" i="1"/>
  <c r="W66" i="1" s="1"/>
  <c r="U66" i="1"/>
  <c r="S66" i="1"/>
  <c r="T66" i="1" s="1"/>
  <c r="X65" i="1"/>
  <c r="V65" i="1"/>
  <c r="W65" i="1" s="1"/>
  <c r="U65" i="1"/>
  <c r="S65" i="1"/>
  <c r="T65" i="1" s="1"/>
  <c r="X64" i="1"/>
  <c r="V64" i="1"/>
  <c r="W64" i="1" s="1"/>
  <c r="U64" i="1"/>
  <c r="S64" i="1"/>
  <c r="T64" i="1" s="1"/>
  <c r="X63" i="1"/>
  <c r="V63" i="1"/>
  <c r="W63" i="1" s="1"/>
  <c r="U63" i="1"/>
  <c r="S63" i="1"/>
  <c r="T63" i="1" s="1"/>
  <c r="X62" i="1"/>
  <c r="V62" i="1"/>
  <c r="W62" i="1" s="1"/>
  <c r="U62" i="1"/>
  <c r="T62" i="1"/>
  <c r="S62" i="1"/>
  <c r="X61" i="1"/>
  <c r="V61" i="1"/>
  <c r="W61" i="1" s="1"/>
  <c r="U61" i="1"/>
  <c r="S61" i="1"/>
  <c r="T61" i="1" s="1"/>
  <c r="X60" i="1"/>
  <c r="V60" i="1"/>
  <c r="W60" i="1" s="1"/>
  <c r="U60" i="1"/>
  <c r="S60" i="1"/>
  <c r="T60" i="1" s="1"/>
  <c r="X59" i="1"/>
  <c r="V59" i="1"/>
  <c r="W59" i="1" s="1"/>
  <c r="U59" i="1"/>
  <c r="S59" i="1"/>
  <c r="T59" i="1" s="1"/>
  <c r="X58" i="1"/>
  <c r="V58" i="1"/>
  <c r="W58" i="1" s="1"/>
  <c r="U58" i="1"/>
  <c r="S58" i="1"/>
  <c r="T58" i="1" s="1"/>
  <c r="X22" i="1"/>
  <c r="V22" i="1"/>
  <c r="W22" i="1" s="1"/>
  <c r="U22" i="1"/>
  <c r="S22" i="1"/>
  <c r="T22" i="1" s="1"/>
  <c r="X57" i="1"/>
  <c r="V57" i="1"/>
  <c r="W57" i="1" s="1"/>
  <c r="U57" i="1"/>
  <c r="S57" i="1"/>
  <c r="T57" i="1" s="1"/>
  <c r="X55" i="1"/>
  <c r="V55" i="1"/>
  <c r="W55" i="1" s="1"/>
  <c r="U55" i="1"/>
  <c r="S55" i="1"/>
  <c r="T55" i="1" s="1"/>
  <c r="X54" i="1"/>
  <c r="V54" i="1"/>
  <c r="W54" i="1" s="1"/>
  <c r="U54" i="1"/>
  <c r="S54" i="1"/>
  <c r="X52" i="1"/>
  <c r="V52" i="1"/>
  <c r="W52" i="1" s="1"/>
  <c r="U52" i="1"/>
  <c r="S52" i="1"/>
  <c r="X46" i="1"/>
  <c r="W46" i="1"/>
  <c r="V46" i="1"/>
  <c r="U46" i="1"/>
  <c r="S46" i="1"/>
  <c r="T46" i="1" s="1"/>
  <c r="X27" i="1"/>
  <c r="V27" i="1"/>
  <c r="W27" i="1" s="1"/>
  <c r="U27" i="1"/>
  <c r="S27" i="1"/>
  <c r="T27" i="1" s="1"/>
  <c r="X51" i="1"/>
  <c r="V51" i="1"/>
  <c r="W51" i="1" s="1"/>
  <c r="U51" i="1"/>
  <c r="S51" i="1"/>
  <c r="T51" i="1" s="1"/>
  <c r="X50" i="1"/>
  <c r="V50" i="1"/>
  <c r="W50" i="1" s="1"/>
  <c r="U50" i="1"/>
  <c r="S50" i="1"/>
  <c r="T50" i="1" s="1"/>
  <c r="X49" i="1"/>
  <c r="V49" i="1"/>
  <c r="W49" i="1" s="1"/>
  <c r="U49" i="1"/>
  <c r="S49" i="1"/>
  <c r="X48" i="1"/>
  <c r="V48" i="1"/>
  <c r="W48" i="1" s="1"/>
  <c r="U48" i="1"/>
  <c r="S48" i="1"/>
  <c r="T48" i="1" s="1"/>
  <c r="X47" i="1"/>
  <c r="V47" i="1"/>
  <c r="W47" i="1" s="1"/>
  <c r="U47" i="1"/>
  <c r="S47" i="1"/>
  <c r="T47" i="1" s="1"/>
  <c r="X45" i="1"/>
  <c r="V45" i="1"/>
  <c r="W45" i="1" s="1"/>
  <c r="U45" i="1"/>
  <c r="S45" i="1"/>
  <c r="T45" i="1" s="1"/>
  <c r="X44" i="1"/>
  <c r="V44" i="1"/>
  <c r="W44" i="1" s="1"/>
  <c r="U44" i="1"/>
  <c r="S44" i="1"/>
  <c r="T44" i="1" s="1"/>
  <c r="X43" i="1"/>
  <c r="V43" i="1"/>
  <c r="W43" i="1" s="1"/>
  <c r="U43" i="1"/>
  <c r="S43" i="1"/>
  <c r="X31" i="1"/>
  <c r="V31" i="1"/>
  <c r="W31" i="1" s="1"/>
  <c r="U31" i="1"/>
  <c r="S31" i="1"/>
  <c r="T31" i="1" s="1"/>
  <c r="X42" i="1"/>
  <c r="V42" i="1"/>
  <c r="W42" i="1" s="1"/>
  <c r="U42" i="1"/>
  <c r="S42" i="1"/>
  <c r="T42" i="1" s="1"/>
  <c r="X41" i="1"/>
  <c r="V41" i="1"/>
  <c r="W41" i="1" s="1"/>
  <c r="U41" i="1"/>
  <c r="S41" i="1"/>
  <c r="T41" i="1" s="1"/>
  <c r="X39" i="1"/>
  <c r="V39" i="1"/>
  <c r="W39" i="1" s="1"/>
  <c r="U39" i="1"/>
  <c r="S39" i="1"/>
  <c r="T39" i="1" s="1"/>
  <c r="X40" i="1"/>
  <c r="V40" i="1"/>
  <c r="W40" i="1" s="1"/>
  <c r="U40" i="1"/>
  <c r="S40" i="1"/>
  <c r="T40" i="1" s="1"/>
  <c r="X35" i="1"/>
  <c r="V35" i="1"/>
  <c r="W35" i="1" s="1"/>
  <c r="U35" i="1"/>
  <c r="S35" i="1"/>
  <c r="T35" i="1" s="1"/>
  <c r="X38" i="1"/>
  <c r="V38" i="1"/>
  <c r="W38" i="1" s="1"/>
  <c r="U38" i="1"/>
  <c r="S38" i="1"/>
  <c r="T38" i="1" s="1"/>
  <c r="X37" i="1"/>
  <c r="V37" i="1"/>
  <c r="W37" i="1" s="1"/>
  <c r="U37" i="1"/>
  <c r="S37" i="1"/>
  <c r="T37" i="1" s="1"/>
  <c r="X36" i="1"/>
  <c r="V36" i="1"/>
  <c r="W36" i="1" s="1"/>
  <c r="U36" i="1"/>
  <c r="S36" i="1"/>
  <c r="T36" i="1" s="1"/>
  <c r="X34" i="1"/>
  <c r="V34" i="1"/>
  <c r="W34" i="1" s="1"/>
  <c r="U34" i="1"/>
  <c r="S34" i="1"/>
  <c r="X33" i="1"/>
  <c r="V33" i="1"/>
  <c r="W33" i="1" s="1"/>
  <c r="U33" i="1"/>
  <c r="S33" i="1"/>
  <c r="T33" i="1" s="1"/>
  <c r="X32" i="1"/>
  <c r="V32" i="1"/>
  <c r="W32" i="1" s="1"/>
  <c r="U32" i="1"/>
  <c r="S32" i="1"/>
  <c r="T32" i="1" s="1"/>
  <c r="X30" i="1"/>
  <c r="V30" i="1"/>
  <c r="W30" i="1" s="1"/>
  <c r="U30" i="1"/>
  <c r="S30" i="1"/>
  <c r="T30" i="1" s="1"/>
  <c r="X29" i="1"/>
  <c r="V29" i="1"/>
  <c r="W29" i="1" s="1"/>
  <c r="U29" i="1"/>
  <c r="S29" i="1"/>
  <c r="T29" i="1" s="1"/>
  <c r="X28" i="1"/>
  <c r="V28" i="1"/>
  <c r="W28" i="1" s="1"/>
  <c r="U28" i="1"/>
  <c r="S28" i="1"/>
  <c r="X26" i="1"/>
  <c r="V26" i="1"/>
  <c r="W26" i="1" s="1"/>
  <c r="U26" i="1"/>
  <c r="S26" i="1"/>
  <c r="T26" i="1" s="1"/>
  <c r="X25" i="1"/>
  <c r="V25" i="1"/>
  <c r="W25" i="1" s="1"/>
  <c r="U25" i="1"/>
  <c r="S25" i="1"/>
  <c r="T25" i="1" s="1"/>
  <c r="X24" i="1"/>
  <c r="V24" i="1"/>
  <c r="W24" i="1" s="1"/>
  <c r="U24" i="1"/>
  <c r="S24" i="1"/>
  <c r="T24" i="1" s="1"/>
  <c r="X23" i="1"/>
  <c r="V23" i="1"/>
  <c r="W23" i="1" s="1"/>
  <c r="U23" i="1"/>
  <c r="S23" i="1"/>
  <c r="T23" i="1" s="1"/>
  <c r="X20" i="1"/>
  <c r="V20" i="1"/>
  <c r="W20" i="1" s="1"/>
  <c r="U20" i="1"/>
  <c r="S20" i="1"/>
  <c r="X21" i="1"/>
  <c r="V21" i="1"/>
  <c r="W21" i="1" s="1"/>
  <c r="U21" i="1"/>
  <c r="S21" i="1"/>
  <c r="T21" i="1" s="1"/>
  <c r="X17" i="1"/>
  <c r="V17" i="1"/>
  <c r="W17" i="1" s="1"/>
  <c r="U17" i="1"/>
  <c r="S17" i="1"/>
  <c r="T17" i="1" s="1"/>
  <c r="X19" i="1"/>
  <c r="V19" i="1"/>
  <c r="W19" i="1" s="1"/>
  <c r="U19" i="1"/>
  <c r="S19" i="1"/>
  <c r="T19" i="1" s="1"/>
  <c r="X18" i="1"/>
  <c r="V18" i="1"/>
  <c r="W18" i="1" s="1"/>
  <c r="U18" i="1"/>
  <c r="S18" i="1"/>
  <c r="T18" i="1" s="1"/>
  <c r="X16" i="1"/>
  <c r="V16" i="1"/>
  <c r="W16" i="1" s="1"/>
  <c r="U16" i="1"/>
  <c r="S16" i="1"/>
  <c r="X11" i="1"/>
  <c r="V11" i="1"/>
  <c r="W11" i="1" s="1"/>
  <c r="U11" i="1"/>
  <c r="S11" i="1"/>
  <c r="T11" i="1" s="1"/>
  <c r="X15" i="1"/>
  <c r="V15" i="1"/>
  <c r="W15" i="1" s="1"/>
  <c r="U15" i="1"/>
  <c r="S15" i="1"/>
  <c r="T15" i="1" s="1"/>
  <c r="X14" i="1"/>
  <c r="V14" i="1"/>
  <c r="W14" i="1" s="1"/>
  <c r="U14" i="1"/>
  <c r="S14" i="1"/>
  <c r="T14" i="1" s="1"/>
  <c r="X13" i="1"/>
  <c r="V13" i="1"/>
  <c r="W13" i="1" s="1"/>
  <c r="U13" i="1"/>
  <c r="S13" i="1"/>
  <c r="T13" i="1" s="1"/>
  <c r="X12" i="1"/>
  <c r="V12" i="1"/>
  <c r="W12" i="1" s="1"/>
  <c r="U12" i="1"/>
  <c r="S12" i="1"/>
  <c r="X10" i="1"/>
  <c r="V10" i="1"/>
  <c r="U10" i="1"/>
  <c r="S10" i="1"/>
  <c r="O120" i="1"/>
  <c r="N120" i="1"/>
  <c r="P120" i="1" s="1"/>
  <c r="M120" i="1"/>
  <c r="I120" i="1"/>
  <c r="F120" i="1"/>
  <c r="G120" i="1" s="1"/>
  <c r="Z840" i="1"/>
  <c r="AA840" i="1"/>
  <c r="Q838" i="1" l="1"/>
  <c r="R838" i="1" s="1"/>
  <c r="Q839" i="1"/>
  <c r="R839" i="1" s="1"/>
  <c r="Q835" i="1"/>
  <c r="R835" i="1" s="1"/>
  <c r="Q280" i="1"/>
  <c r="R280" i="1" s="1"/>
  <c r="Q145" i="1"/>
  <c r="R145" i="1" s="1"/>
  <c r="Q170" i="1"/>
  <c r="R170" i="1" s="1"/>
  <c r="Q220" i="1"/>
  <c r="R220" i="1" s="1"/>
  <c r="Q296" i="1"/>
  <c r="R296" i="1" s="1"/>
  <c r="Q443" i="1"/>
  <c r="R443" i="1" s="1"/>
  <c r="T471" i="1"/>
  <c r="Q492" i="1"/>
  <c r="R492" i="1" s="1"/>
  <c r="Q509" i="1"/>
  <c r="R509" i="1" s="1"/>
  <c r="Q521" i="1"/>
  <c r="R521" i="1" s="1"/>
  <c r="Q600" i="1"/>
  <c r="R600" i="1" s="1"/>
  <c r="Q655" i="1"/>
  <c r="R655" i="1" s="1"/>
  <c r="Q680" i="1"/>
  <c r="R680" i="1" s="1"/>
  <c r="T636" i="1"/>
  <c r="T449" i="1"/>
  <c r="T441" i="1"/>
  <c r="T433" i="1"/>
  <c r="T568" i="1"/>
  <c r="T243" i="1"/>
  <c r="T405" i="1"/>
  <c r="T540" i="1"/>
  <c r="T567" i="1"/>
  <c r="T749" i="1"/>
  <c r="T197" i="1"/>
  <c r="T239" i="1"/>
  <c r="T459" i="1"/>
  <c r="T635" i="1"/>
  <c r="T672" i="1"/>
  <c r="T175" i="1"/>
  <c r="T229" i="1"/>
  <c r="T764" i="1"/>
  <c r="Q167" i="1"/>
  <c r="R167" i="1" s="1"/>
  <c r="Q217" i="1"/>
  <c r="R217" i="1" s="1"/>
  <c r="T221" i="1"/>
  <c r="Q237" i="1"/>
  <c r="R237" i="1" s="1"/>
  <c r="Q241" i="1"/>
  <c r="R241" i="1" s="1"/>
  <c r="T343" i="1"/>
  <c r="T347" i="1"/>
  <c r="Q416" i="1"/>
  <c r="R416" i="1" s="1"/>
  <c r="Q485" i="1"/>
  <c r="R485" i="1" s="1"/>
  <c r="Q489" i="1"/>
  <c r="R489" i="1" s="1"/>
  <c r="Q510" i="1"/>
  <c r="R510" i="1" s="1"/>
  <c r="T579" i="1"/>
  <c r="Q756" i="1"/>
  <c r="R756" i="1" s="1"/>
  <c r="T159" i="1"/>
  <c r="T258" i="1"/>
  <c r="T679" i="1"/>
  <c r="T321" i="1"/>
  <c r="T402" i="1"/>
  <c r="T725" i="1"/>
  <c r="Q142" i="1"/>
  <c r="R142" i="1" s="1"/>
  <c r="Q163" i="1"/>
  <c r="R163" i="1" s="1"/>
  <c r="Q281" i="1"/>
  <c r="R281" i="1" s="1"/>
  <c r="Q382" i="1"/>
  <c r="R382" i="1" s="1"/>
  <c r="Q386" i="1"/>
  <c r="R386" i="1" s="1"/>
  <c r="Q506" i="1"/>
  <c r="R506" i="1" s="1"/>
  <c r="Q531" i="1"/>
  <c r="R531" i="1" s="1"/>
  <c r="T610" i="1"/>
  <c r="Q614" i="1"/>
  <c r="R614" i="1" s="1"/>
  <c r="Q669" i="1"/>
  <c r="R669" i="1" s="1"/>
  <c r="Q686" i="1"/>
  <c r="R686" i="1" s="1"/>
  <c r="Q730" i="1"/>
  <c r="R730" i="1" s="1"/>
  <c r="T188" i="1"/>
  <c r="T278" i="1"/>
  <c r="T515" i="1"/>
  <c r="T164" i="1"/>
  <c r="T524" i="1"/>
  <c r="T639" i="1"/>
  <c r="T338" i="1"/>
  <c r="T798" i="1"/>
  <c r="T154" i="1"/>
  <c r="Q286" i="1"/>
  <c r="R286" i="1" s="1"/>
  <c r="Q318" i="1"/>
  <c r="R318" i="1" s="1"/>
  <c r="Q326" i="1"/>
  <c r="R326" i="1" s="1"/>
  <c r="Q339" i="1"/>
  <c r="R339" i="1" s="1"/>
  <c r="Q374" i="1"/>
  <c r="R374" i="1" s="1"/>
  <c r="T411" i="1"/>
  <c r="Q465" i="1"/>
  <c r="R465" i="1" s="1"/>
  <c r="Q473" i="1"/>
  <c r="R473" i="1" s="1"/>
  <c r="Q606" i="1"/>
  <c r="R606" i="1" s="1"/>
  <c r="Q665" i="1"/>
  <c r="R665" i="1" s="1"/>
  <c r="Q695" i="1"/>
  <c r="R695" i="1" s="1"/>
  <c r="Q717" i="1"/>
  <c r="R717" i="1" s="1"/>
  <c r="Q808" i="1"/>
  <c r="R808" i="1" s="1"/>
  <c r="Q826" i="1"/>
  <c r="R826" i="1" s="1"/>
  <c r="Q833" i="1"/>
  <c r="R833" i="1" s="1"/>
  <c r="Q829" i="1"/>
  <c r="R829" i="1" s="1"/>
  <c r="T344" i="1"/>
  <c r="T351" i="1"/>
  <c r="T400" i="1"/>
  <c r="T149" i="1"/>
  <c r="Q149" i="1"/>
  <c r="R149" i="1" s="1"/>
  <c r="T413" i="1"/>
  <c r="Q413" i="1"/>
  <c r="R413" i="1" s="1"/>
  <c r="T475" i="1"/>
  <c r="Q475" i="1"/>
  <c r="R475" i="1" s="1"/>
  <c r="T560" i="1"/>
  <c r="Q560" i="1"/>
  <c r="R560" i="1" s="1"/>
  <c r="T607" i="1"/>
  <c r="Q607" i="1"/>
  <c r="R607" i="1" s="1"/>
  <c r="T218" i="1"/>
  <c r="T329" i="1"/>
  <c r="T255" i="1"/>
  <c r="Q255" i="1"/>
  <c r="R255" i="1" s="1"/>
  <c r="T572" i="1"/>
  <c r="T269" i="1"/>
  <c r="Q269" i="1"/>
  <c r="R269" i="1" s="1"/>
  <c r="T367" i="1"/>
  <c r="Q367" i="1"/>
  <c r="R367" i="1" s="1"/>
  <c r="T565" i="1"/>
  <c r="Q565" i="1"/>
  <c r="R565" i="1" s="1"/>
  <c r="T294" i="1"/>
  <c r="Q294" i="1"/>
  <c r="R294" i="1" s="1"/>
  <c r="T359" i="1"/>
  <c r="Q359" i="1"/>
  <c r="R359" i="1" s="1"/>
  <c r="T552" i="1"/>
  <c r="T721" i="1"/>
  <c r="T168" i="1"/>
  <c r="Q168" i="1"/>
  <c r="R168" i="1" s="1"/>
  <c r="T757" i="1"/>
  <c r="T596" i="1"/>
  <c r="Q596" i="1"/>
  <c r="R596" i="1" s="1"/>
  <c r="T710" i="1"/>
  <c r="T706" i="1"/>
  <c r="Q706" i="1"/>
  <c r="R706" i="1" s="1"/>
  <c r="T385" i="1"/>
  <c r="T282" i="1"/>
  <c r="Q773" i="1"/>
  <c r="R773" i="1" s="1"/>
  <c r="T773" i="1"/>
  <c r="T219" i="1"/>
  <c r="T593" i="1"/>
  <c r="T694" i="1"/>
  <c r="Q694" i="1"/>
  <c r="R694" i="1" s="1"/>
  <c r="T781" i="1"/>
  <c r="T546" i="1"/>
  <c r="Q546" i="1"/>
  <c r="R546" i="1" s="1"/>
  <c r="T678" i="1"/>
  <c r="T392" i="1"/>
  <c r="T648" i="1"/>
  <c r="T222" i="1"/>
  <c r="Q222" i="1"/>
  <c r="R222" i="1" s="1"/>
  <c r="T677" i="1"/>
  <c r="Q677" i="1"/>
  <c r="R677" i="1" s="1"/>
  <c r="Q813" i="1"/>
  <c r="R813" i="1" s="1"/>
  <c r="T813" i="1"/>
  <c r="T305" i="1"/>
  <c r="L120" i="1"/>
  <c r="T751" i="1"/>
  <c r="Q751" i="1"/>
  <c r="R751" i="1" s="1"/>
  <c r="T432" i="1"/>
  <c r="T601" i="1"/>
  <c r="T690" i="1"/>
  <c r="Q690" i="1"/>
  <c r="R690" i="1" s="1"/>
  <c r="T719" i="1"/>
  <c r="T212" i="1"/>
  <c r="Q212" i="1"/>
  <c r="R212" i="1" s="1"/>
  <c r="T349" i="1"/>
  <c r="Q349" i="1"/>
  <c r="R349" i="1" s="1"/>
  <c r="T462" i="1"/>
  <c r="Y120" i="1"/>
  <c r="T699" i="1"/>
  <c r="T310" i="1"/>
  <c r="Q310" i="1"/>
  <c r="R310" i="1" s="1"/>
  <c r="T652" i="1"/>
  <c r="Q652" i="1"/>
  <c r="R652" i="1" s="1"/>
  <c r="Q182" i="1"/>
  <c r="R182" i="1" s="1"/>
  <c r="Q213" i="1"/>
  <c r="R213" i="1" s="1"/>
  <c r="T242" i="1"/>
  <c r="Q242" i="1"/>
  <c r="R242" i="1" s="1"/>
  <c r="Q293" i="1"/>
  <c r="R293" i="1" s="1"/>
  <c r="Q317" i="1"/>
  <c r="R317" i="1" s="1"/>
  <c r="Q350" i="1"/>
  <c r="R350" i="1" s="1"/>
  <c r="T388" i="1"/>
  <c r="Q388" i="1"/>
  <c r="R388" i="1" s="1"/>
  <c r="Q403" i="1"/>
  <c r="R403" i="1" s="1"/>
  <c r="Q493" i="1"/>
  <c r="R493" i="1" s="1"/>
  <c r="Q551" i="1"/>
  <c r="R551" i="1" s="1"/>
  <c r="T621" i="1"/>
  <c r="T656" i="1"/>
  <c r="T675" i="1"/>
  <c r="T704" i="1"/>
  <c r="Q704" i="1"/>
  <c r="R704" i="1" s="1"/>
  <c r="T744" i="1"/>
  <c r="T770" i="1"/>
  <c r="T794" i="1"/>
  <c r="Q794" i="1"/>
  <c r="R794" i="1" s="1"/>
  <c r="Q815" i="1"/>
  <c r="R815" i="1" s="1"/>
  <c r="Q819" i="1"/>
  <c r="R819" i="1" s="1"/>
  <c r="T184" i="1"/>
  <c r="T348" i="1"/>
  <c r="T330" i="1"/>
  <c r="T598" i="1"/>
  <c r="T328" i="1"/>
  <c r="Q783" i="1"/>
  <c r="R783" i="1" s="1"/>
  <c r="T811" i="1"/>
  <c r="Q811" i="1"/>
  <c r="R811" i="1" s="1"/>
  <c r="T165" i="1"/>
  <c r="Q165" i="1"/>
  <c r="R165" i="1" s="1"/>
  <c r="T298" i="1"/>
  <c r="Q518" i="1"/>
  <c r="R518" i="1" s="1"/>
  <c r="T518" i="1"/>
  <c r="T809" i="1"/>
  <c r="Q809" i="1"/>
  <c r="R809" i="1" s="1"/>
  <c r="T739" i="1"/>
  <c r="T260" i="1"/>
  <c r="Q260" i="1"/>
  <c r="R260" i="1" s="1"/>
  <c r="T398" i="1"/>
  <c r="Q398" i="1"/>
  <c r="R398" i="1" s="1"/>
  <c r="T830" i="1"/>
  <c r="Q830" i="1"/>
  <c r="R830" i="1" s="1"/>
  <c r="Q158" i="1"/>
  <c r="R158" i="1" s="1"/>
  <c r="T158" i="1"/>
  <c r="T507" i="1"/>
  <c r="T566" i="1"/>
  <c r="T451" i="1"/>
  <c r="T216" i="1"/>
  <c r="Q216" i="1"/>
  <c r="R216" i="1" s="1"/>
  <c r="T527" i="1"/>
  <c r="Q527" i="1"/>
  <c r="R527" i="1" s="1"/>
  <c r="T209" i="1"/>
  <c r="T276" i="1"/>
  <c r="Q276" i="1"/>
  <c r="R276" i="1" s="1"/>
  <c r="T300" i="1"/>
  <c r="Q235" i="1"/>
  <c r="R235" i="1" s="1"/>
  <c r="Q311" i="1"/>
  <c r="R311" i="1" s="1"/>
  <c r="Q490" i="1"/>
  <c r="R490" i="1" s="1"/>
  <c r="T555" i="1"/>
  <c r="T571" i="1"/>
  <c r="Q571" i="1"/>
  <c r="R571" i="1" s="1"/>
  <c r="T575" i="1"/>
  <c r="T668" i="1"/>
  <c r="Q737" i="1"/>
  <c r="R737" i="1" s="1"/>
  <c r="T206" i="1"/>
  <c r="Q206" i="1"/>
  <c r="R206" i="1" s="1"/>
  <c r="T322" i="1"/>
  <c r="Q322" i="1"/>
  <c r="R322" i="1" s="1"/>
  <c r="T514" i="1"/>
  <c r="T608" i="1"/>
  <c r="T765" i="1"/>
  <c r="T248" i="1"/>
  <c r="T643" i="1"/>
  <c r="T538" i="1"/>
  <c r="T302" i="1"/>
  <c r="T594" i="1"/>
  <c r="Q594" i="1"/>
  <c r="R594" i="1" s="1"/>
  <c r="T632" i="1"/>
  <c r="T682" i="1"/>
  <c r="Q148" i="1"/>
  <c r="R148" i="1" s="1"/>
  <c r="Q179" i="1"/>
  <c r="R179" i="1" s="1"/>
  <c r="Q233" i="1"/>
  <c r="R233" i="1" s="1"/>
  <c r="T266" i="1"/>
  <c r="Q266" i="1"/>
  <c r="R266" i="1" s="1"/>
  <c r="T336" i="1"/>
  <c r="Q336" i="1"/>
  <c r="R336" i="1" s="1"/>
  <c r="Q630" i="1"/>
  <c r="R630" i="1" s="1"/>
  <c r="Q658" i="1"/>
  <c r="R658" i="1" s="1"/>
  <c r="T658" i="1"/>
  <c r="T488" i="1"/>
  <c r="T769" i="1"/>
  <c r="Q769" i="1"/>
  <c r="R769" i="1" s="1"/>
  <c r="T342" i="1"/>
  <c r="T628" i="1"/>
  <c r="T727" i="1"/>
  <c r="Q727" i="1"/>
  <c r="R727" i="1" s="1"/>
  <c r="T201" i="1"/>
  <c r="Q201" i="1"/>
  <c r="R201" i="1" s="1"/>
  <c r="Q528" i="1"/>
  <c r="R528" i="1" s="1"/>
  <c r="T528" i="1"/>
  <c r="T541" i="1"/>
  <c r="T573" i="1"/>
  <c r="T618" i="1"/>
  <c r="Q143" i="1"/>
  <c r="R143" i="1" s="1"/>
  <c r="Q225" i="1"/>
  <c r="R225" i="1" s="1"/>
  <c r="T426" i="1"/>
  <c r="T463" i="1"/>
  <c r="T508" i="1"/>
  <c r="T801" i="1"/>
  <c r="T249" i="1"/>
  <c r="Q360" i="1"/>
  <c r="R360" i="1" s="1"/>
  <c r="Q395" i="1"/>
  <c r="R395" i="1" s="1"/>
  <c r="Q420" i="1"/>
  <c r="R420" i="1" s="1"/>
  <c r="Q440" i="1"/>
  <c r="R440" i="1" s="1"/>
  <c r="Q457" i="1"/>
  <c r="R457" i="1" s="1"/>
  <c r="Q480" i="1"/>
  <c r="R480" i="1" s="1"/>
  <c r="Q505" i="1"/>
  <c r="R505" i="1" s="1"/>
  <c r="Q532" i="1"/>
  <c r="R532" i="1" s="1"/>
  <c r="Q585" i="1"/>
  <c r="R585" i="1" s="1"/>
  <c r="Q592" i="1"/>
  <c r="R592" i="1" s="1"/>
  <c r="T683" i="1"/>
  <c r="Q735" i="1"/>
  <c r="R735" i="1" s="1"/>
  <c r="T766" i="1"/>
  <c r="T381" i="1"/>
  <c r="T529" i="1"/>
  <c r="T543" i="1"/>
  <c r="T578" i="1"/>
  <c r="T613" i="1"/>
  <c r="T417" i="1"/>
  <c r="T624" i="1"/>
  <c r="Q156" i="1"/>
  <c r="R156" i="1" s="1"/>
  <c r="T156" i="1"/>
  <c r="T673" i="1"/>
  <c r="T422" i="1"/>
  <c r="T12" i="1"/>
  <c r="T34" i="1"/>
  <c r="Q173" i="1"/>
  <c r="R173" i="1" s="1"/>
  <c r="T228" i="1"/>
  <c r="Q228" i="1"/>
  <c r="R228" i="1" s="1"/>
  <c r="T122" i="1"/>
  <c r="T141" i="1"/>
  <c r="Q534" i="1"/>
  <c r="R534" i="1" s="1"/>
  <c r="Q537" i="1"/>
  <c r="R537" i="1" s="1"/>
  <c r="T135" i="1"/>
  <c r="T788" i="1"/>
  <c r="Q788" i="1"/>
  <c r="R788" i="1" s="1"/>
  <c r="T144" i="1"/>
  <c r="Q479" i="1"/>
  <c r="R479" i="1" s="1"/>
  <c r="T479" i="1"/>
  <c r="T69" i="1"/>
  <c r="T117" i="1"/>
  <c r="T190" i="1"/>
  <c r="Q190" i="1"/>
  <c r="R190" i="1" s="1"/>
  <c r="T616" i="1"/>
  <c r="Q616" i="1"/>
  <c r="R616" i="1" s="1"/>
  <c r="T49" i="1"/>
  <c r="Q647" i="1"/>
  <c r="R647" i="1" s="1"/>
  <c r="T647" i="1"/>
  <c r="T696" i="1"/>
  <c r="T83" i="1"/>
  <c r="Q603" i="1"/>
  <c r="R603" i="1" s="1"/>
  <c r="T603" i="1"/>
  <c r="T128" i="1"/>
  <c r="T323" i="1"/>
  <c r="Q323" i="1"/>
  <c r="R323" i="1" s="1"/>
  <c r="T728" i="1"/>
  <c r="Q728" i="1"/>
  <c r="R728" i="1" s="1"/>
  <c r="T234" i="1"/>
  <c r="T387" i="1"/>
  <c r="T461" i="1"/>
  <c r="T483" i="1"/>
  <c r="Q516" i="1"/>
  <c r="R516" i="1" s="1"/>
  <c r="T516" i="1"/>
  <c r="T638" i="1"/>
  <c r="T651" i="1"/>
  <c r="T701" i="1"/>
  <c r="Q701" i="1"/>
  <c r="R701" i="1" s="1"/>
  <c r="T43" i="1"/>
  <c r="T136" i="1"/>
  <c r="T208" i="1"/>
  <c r="Q192" i="1"/>
  <c r="R192" i="1" s="1"/>
  <c r="Q211" i="1"/>
  <c r="R211" i="1" s="1"/>
  <c r="T340" i="1"/>
  <c r="Q340" i="1"/>
  <c r="R340" i="1" s="1"/>
  <c r="T581" i="1"/>
  <c r="Q722" i="1"/>
  <c r="R722" i="1" s="1"/>
  <c r="T796" i="1"/>
  <c r="Q825" i="1"/>
  <c r="R825" i="1" s="1"/>
  <c r="T80" i="1"/>
  <c r="Q152" i="1"/>
  <c r="R152" i="1" s="1"/>
  <c r="Q226" i="1"/>
  <c r="R226" i="1" s="1"/>
  <c r="T226" i="1"/>
  <c r="T254" i="1"/>
  <c r="Q315" i="1"/>
  <c r="R315" i="1" s="1"/>
  <c r="Q366" i="1"/>
  <c r="R366" i="1" s="1"/>
  <c r="Q418" i="1"/>
  <c r="R418" i="1" s="1"/>
  <c r="Q559" i="1"/>
  <c r="R559" i="1" s="1"/>
  <c r="T146" i="1"/>
  <c r="T189" i="1"/>
  <c r="R289" i="1"/>
  <c r="T372" i="1"/>
  <c r="Q372" i="1"/>
  <c r="R372" i="1" s="1"/>
  <c r="T642" i="1"/>
  <c r="T702" i="1"/>
  <c r="Q663" i="1"/>
  <c r="R663" i="1" s="1"/>
  <c r="T663" i="1"/>
  <c r="T731" i="1"/>
  <c r="Q731" i="1"/>
  <c r="R731" i="1" s="1"/>
  <c r="T752" i="1"/>
  <c r="T771" i="1"/>
  <c r="T512" i="1"/>
  <c r="T634" i="1"/>
  <c r="Q634" i="1"/>
  <c r="R634" i="1" s="1"/>
  <c r="T561" i="1"/>
  <c r="T775" i="1"/>
  <c r="Q775" i="1"/>
  <c r="R775" i="1" s="1"/>
  <c r="Q522" i="1"/>
  <c r="R522" i="1" s="1"/>
  <c r="T522" i="1"/>
  <c r="T641" i="1"/>
  <c r="T654" i="1"/>
  <c r="T452" i="1"/>
  <c r="T800" i="1"/>
  <c r="Q800" i="1"/>
  <c r="R800" i="1" s="1"/>
  <c r="T818" i="1"/>
  <c r="Q818" i="1"/>
  <c r="R818" i="1" s="1"/>
  <c r="T444" i="1"/>
  <c r="T586" i="1"/>
  <c r="Q586" i="1"/>
  <c r="R586" i="1" s="1"/>
  <c r="T602" i="1"/>
  <c r="T780" i="1"/>
  <c r="Q780" i="1"/>
  <c r="R780" i="1" s="1"/>
  <c r="T160" i="1"/>
  <c r="Q290" i="1"/>
  <c r="R290" i="1" s="1"/>
  <c r="T290" i="1"/>
  <c r="T496" i="1"/>
  <c r="T562" i="1"/>
  <c r="Q562" i="1"/>
  <c r="R562" i="1" s="1"/>
  <c r="T733" i="1"/>
  <c r="Q733" i="1"/>
  <c r="R733" i="1" s="1"/>
  <c r="T172" i="1"/>
  <c r="Q172" i="1"/>
  <c r="R172" i="1" s="1"/>
  <c r="T331" i="1"/>
  <c r="Q331" i="1"/>
  <c r="R331" i="1" s="1"/>
  <c r="Q353" i="1"/>
  <c r="R353" i="1" s="1"/>
  <c r="Q556" i="1"/>
  <c r="R556" i="1" s="1"/>
  <c r="Q622" i="1"/>
  <c r="R622" i="1" s="1"/>
  <c r="T622" i="1"/>
  <c r="T790" i="1"/>
  <c r="T637" i="1"/>
  <c r="Q637" i="1"/>
  <c r="R637" i="1" s="1"/>
  <c r="T108" i="1"/>
  <c r="Q795" i="1"/>
  <c r="R795" i="1" s="1"/>
  <c r="T795" i="1"/>
  <c r="T588" i="1"/>
  <c r="T746" i="1"/>
  <c r="T828" i="1"/>
  <c r="Q828" i="1"/>
  <c r="R828" i="1" s="1"/>
  <c r="T70" i="1"/>
  <c r="T498" i="1"/>
  <c r="Q498" i="1"/>
  <c r="R498" i="1" s="1"/>
  <c r="T54" i="1"/>
  <c r="T132" i="1"/>
  <c r="Q806" i="1"/>
  <c r="R806" i="1" s="1"/>
  <c r="T806" i="1"/>
  <c r="T831" i="1"/>
  <c r="T312" i="1"/>
  <c r="Q312" i="1"/>
  <c r="R312" i="1" s="1"/>
  <c r="T28" i="1"/>
  <c r="Q264" i="1"/>
  <c r="R264" i="1" s="1"/>
  <c r="T264" i="1"/>
  <c r="T712" i="1"/>
  <c r="Q712" i="1"/>
  <c r="R712" i="1" s="1"/>
  <c r="T20" i="1"/>
  <c r="T102" i="1"/>
  <c r="T484" i="1"/>
  <c r="T16" i="1"/>
  <c r="T52" i="1"/>
  <c r="T73" i="1"/>
  <c r="T91" i="1"/>
  <c r="T111" i="1"/>
  <c r="T252" i="1"/>
  <c r="Q252" i="1"/>
  <c r="R252" i="1" s="1"/>
  <c r="T265" i="1"/>
  <c r="Q438" i="1"/>
  <c r="R438" i="1" s="1"/>
  <c r="T438" i="1"/>
  <c r="T553" i="1"/>
  <c r="T703" i="1"/>
  <c r="Q703" i="1"/>
  <c r="R703" i="1" s="1"/>
  <c r="T397" i="1"/>
  <c r="T454" i="1"/>
  <c r="T544" i="1"/>
  <c r="Q544" i="1"/>
  <c r="R544" i="1" s="1"/>
  <c r="Q547" i="1"/>
  <c r="R547" i="1" s="1"/>
  <c r="T547" i="1"/>
  <c r="T604" i="1"/>
  <c r="T633" i="1"/>
  <c r="T681" i="1"/>
  <c r="T707" i="1"/>
  <c r="T93" i="1"/>
  <c r="Q262" i="1"/>
  <c r="R262" i="1" s="1"/>
  <c r="Q301" i="1"/>
  <c r="R301" i="1" s="1"/>
  <c r="Q448" i="1"/>
  <c r="R448" i="1" s="1"/>
  <c r="T481" i="1"/>
  <c r="Q491" i="1"/>
  <c r="R491" i="1" s="1"/>
  <c r="Q627" i="1"/>
  <c r="R627" i="1" s="1"/>
  <c r="Q691" i="1"/>
  <c r="R691" i="1" s="1"/>
  <c r="T734" i="1"/>
  <c r="Q734" i="1"/>
  <c r="R734" i="1" s="1"/>
  <c r="T391" i="1"/>
  <c r="Q391" i="1"/>
  <c r="R391" i="1" s="1"/>
  <c r="Q273" i="1"/>
  <c r="R273" i="1" s="1"/>
  <c r="T273" i="1"/>
  <c r="Q304" i="1"/>
  <c r="R304" i="1" s="1"/>
  <c r="T557" i="1"/>
  <c r="Q557" i="1"/>
  <c r="R557" i="1" s="1"/>
  <c r="Q576" i="1"/>
  <c r="R576" i="1" s="1"/>
  <c r="Q724" i="1"/>
  <c r="R724" i="1" s="1"/>
  <c r="T724" i="1"/>
  <c r="T776" i="1"/>
  <c r="T589" i="1"/>
  <c r="Q589" i="1"/>
  <c r="R589" i="1" s="1"/>
  <c r="T688" i="1"/>
  <c r="Q688" i="1"/>
  <c r="R688" i="1" s="1"/>
  <c r="T786" i="1"/>
  <c r="Q786" i="1"/>
  <c r="R786" i="1" s="1"/>
  <c r="T151" i="1"/>
  <c r="T171" i="1"/>
  <c r="T230" i="1"/>
  <c r="T259" i="1"/>
  <c r="T376" i="1"/>
  <c r="T523" i="1"/>
  <c r="T564" i="1"/>
  <c r="T582" i="1"/>
  <c r="T823" i="1"/>
  <c r="T442" i="1"/>
  <c r="Q442" i="1"/>
  <c r="R442" i="1" s="1"/>
  <c r="T180" i="1"/>
  <c r="T183" i="1"/>
  <c r="T250" i="1"/>
  <c r="T325" i="1"/>
  <c r="T653" i="1"/>
  <c r="T662" i="1"/>
  <c r="T412" i="1"/>
  <c r="Q412" i="1"/>
  <c r="R412" i="1" s="1"/>
  <c r="Q583" i="1"/>
  <c r="R583" i="1" s="1"/>
  <c r="T583" i="1"/>
  <c r="T689" i="1"/>
  <c r="Q689" i="1"/>
  <c r="R689" i="1" s="1"/>
  <c r="Q503" i="1"/>
  <c r="R503" i="1" s="1"/>
  <c r="T503" i="1"/>
  <c r="T629" i="1"/>
  <c r="Q629" i="1"/>
  <c r="R629" i="1" s="1"/>
  <c r="T708" i="1"/>
  <c r="Q708" i="1"/>
  <c r="R708" i="1" s="1"/>
  <c r="Q161" i="1"/>
  <c r="R161" i="1" s="1"/>
  <c r="Q177" i="1"/>
  <c r="R177" i="1" s="1"/>
  <c r="Q187" i="1"/>
  <c r="R187" i="1" s="1"/>
  <c r="Q247" i="1"/>
  <c r="R247" i="1" s="1"/>
  <c r="Q271" i="1"/>
  <c r="R271" i="1" s="1"/>
  <c r="T292" i="1"/>
  <c r="Q292" i="1"/>
  <c r="R292" i="1" s="1"/>
  <c r="Q314" i="1"/>
  <c r="R314" i="1" s="1"/>
  <c r="Q341" i="1"/>
  <c r="R341" i="1" s="1"/>
  <c r="T346" i="1"/>
  <c r="Q401" i="1"/>
  <c r="R401" i="1" s="1"/>
  <c r="Q431" i="1"/>
  <c r="R431" i="1" s="1"/>
  <c r="Q434" i="1"/>
  <c r="R434" i="1" s="1"/>
  <c r="T584" i="1"/>
  <c r="Q584" i="1"/>
  <c r="R584" i="1" s="1"/>
  <c r="T732" i="1"/>
  <c r="Q404" i="1"/>
  <c r="R404" i="1" s="1"/>
  <c r="T533" i="1"/>
  <c r="T539" i="1"/>
  <c r="T548" i="1"/>
  <c r="T623" i="1"/>
  <c r="T626" i="1"/>
  <c r="Q626" i="1"/>
  <c r="R626" i="1" s="1"/>
  <c r="Q767" i="1"/>
  <c r="R767" i="1" s="1"/>
  <c r="T810" i="1"/>
  <c r="T244" i="1"/>
  <c r="T268" i="1"/>
  <c r="T469" i="1"/>
  <c r="T362" i="1"/>
  <c r="Q362" i="1"/>
  <c r="R362" i="1" s="1"/>
  <c r="R394" i="1"/>
  <c r="T472" i="1"/>
  <c r="Q563" i="1"/>
  <c r="R563" i="1" s="1"/>
  <c r="T563" i="1"/>
  <c r="T684" i="1"/>
  <c r="Q684" i="1"/>
  <c r="R684" i="1" s="1"/>
  <c r="T820" i="1"/>
  <c r="T504" i="1"/>
  <c r="T482" i="1"/>
  <c r="T501" i="1"/>
  <c r="T558" i="1"/>
  <c r="T666" i="1"/>
  <c r="Q742" i="1"/>
  <c r="R742" i="1" s="1"/>
  <c r="T713" i="1"/>
  <c r="Q713" i="1"/>
  <c r="R713" i="1" s="1"/>
  <c r="T698" i="1"/>
  <c r="Q698" i="1"/>
  <c r="R698" i="1" s="1"/>
  <c r="T723" i="1"/>
  <c r="Q723" i="1"/>
  <c r="R723" i="1" s="1"/>
  <c r="T693" i="1"/>
  <c r="Q693" i="1"/>
  <c r="R693" i="1" s="1"/>
  <c r="T718" i="1"/>
  <c r="Q718" i="1"/>
  <c r="R718" i="1" s="1"/>
  <c r="Q738" i="1"/>
  <c r="R738" i="1" s="1"/>
  <c r="Q743" i="1"/>
  <c r="R743" i="1" s="1"/>
  <c r="Q748" i="1"/>
  <c r="R748" i="1" s="1"/>
  <c r="Q753" i="1"/>
  <c r="R753" i="1" s="1"/>
  <c r="Q758" i="1"/>
  <c r="R758" i="1" s="1"/>
  <c r="Q763" i="1"/>
  <c r="R763" i="1" s="1"/>
  <c r="Q772" i="1"/>
  <c r="R772" i="1" s="1"/>
  <c r="Q777" i="1"/>
  <c r="R777" i="1" s="1"/>
  <c r="Q782" i="1"/>
  <c r="R782" i="1" s="1"/>
  <c r="Q787" i="1"/>
  <c r="R787" i="1" s="1"/>
  <c r="Q792" i="1"/>
  <c r="R792" i="1" s="1"/>
  <c r="Q797" i="1"/>
  <c r="R797" i="1" s="1"/>
  <c r="Q802" i="1"/>
  <c r="R802" i="1" s="1"/>
  <c r="Q807" i="1"/>
  <c r="R807" i="1" s="1"/>
  <c r="Q812" i="1"/>
  <c r="R812" i="1" s="1"/>
  <c r="Q817" i="1"/>
  <c r="R817" i="1" s="1"/>
  <c r="Q822" i="1"/>
  <c r="R822" i="1" s="1"/>
  <c r="Q827" i="1"/>
  <c r="R827" i="1" s="1"/>
  <c r="Q832" i="1"/>
  <c r="R832" i="1" s="1"/>
  <c r="Q837" i="1"/>
  <c r="R837" i="1" s="1"/>
  <c r="H120" i="1"/>
  <c r="Y524" i="1" l="1"/>
  <c r="O524" i="1"/>
  <c r="N524" i="1"/>
  <c r="M524" i="1"/>
  <c r="L524" i="1"/>
  <c r="I524" i="1"/>
  <c r="F524" i="1" s="1"/>
  <c r="H524" i="1" s="1"/>
  <c r="O119" i="1"/>
  <c r="N119" i="1"/>
  <c r="M119" i="1"/>
  <c r="I119" i="1"/>
  <c r="F119" i="1" s="1"/>
  <c r="H119" i="1" s="1"/>
  <c r="O107" i="1"/>
  <c r="N107" i="1"/>
  <c r="M107" i="1"/>
  <c r="I107" i="1"/>
  <c r="F107" i="1" s="1"/>
  <c r="AC840" i="1"/>
  <c r="AB840" i="1"/>
  <c r="P119" i="1" l="1"/>
  <c r="P524" i="1"/>
  <c r="G524" i="1"/>
  <c r="Y119" i="1"/>
  <c r="L119" i="1"/>
  <c r="G119" i="1"/>
  <c r="P107" i="1"/>
  <c r="Y107" i="1"/>
  <c r="H107" i="1"/>
  <c r="G107" i="1"/>
  <c r="L107" i="1" l="1"/>
  <c r="Y284" i="1" l="1"/>
  <c r="O284" i="1"/>
  <c r="N284" i="1"/>
  <c r="M284" i="1"/>
  <c r="I284" i="1"/>
  <c r="F284" i="1" s="1"/>
  <c r="L284" i="1" l="1"/>
  <c r="P284" i="1"/>
  <c r="G284" i="1"/>
  <c r="H284" i="1"/>
  <c r="I108" i="1" l="1"/>
  <c r="X850" i="1"/>
  <c r="Y850" i="1" s="1"/>
  <c r="V850" i="1"/>
  <c r="W850" i="1" s="1"/>
  <c r="F693" i="1"/>
  <c r="G693" i="1" s="1"/>
  <c r="F434" i="1"/>
  <c r="G434" i="1" s="1"/>
  <c r="F433" i="1"/>
  <c r="G433" i="1" s="1"/>
  <c r="F431" i="1"/>
  <c r="F427" i="1"/>
  <c r="F425" i="1"/>
  <c r="G425" i="1" s="1"/>
  <c r="F420" i="1"/>
  <c r="F419" i="1"/>
  <c r="F416" i="1"/>
  <c r="F410" i="1"/>
  <c r="G410" i="1" s="1"/>
  <c r="F409" i="1"/>
  <c r="G409" i="1" s="1"/>
  <c r="F370" i="1"/>
  <c r="F355" i="1"/>
  <c r="H355" i="1" s="1"/>
  <c r="F266" i="1"/>
  <c r="G266" i="1" s="1"/>
  <c r="F314" i="1"/>
  <c r="G314" i="1" s="1"/>
  <c r="F304" i="1"/>
  <c r="H304" i="1" s="1"/>
  <c r="F260" i="1"/>
  <c r="H260" i="1" s="1"/>
  <c r="F253" i="1"/>
  <c r="G253" i="1" s="1"/>
  <c r="F251" i="1"/>
  <c r="H251" i="1" s="1"/>
  <c r="F245" i="1"/>
  <c r="H245" i="1" s="1"/>
  <c r="F281" i="1"/>
  <c r="H281" i="1" s="1"/>
  <c r="F180" i="1"/>
  <c r="G180" i="1" s="1"/>
  <c r="F159" i="1"/>
  <c r="H159" i="1" s="1"/>
  <c r="F144" i="1"/>
  <c r="H144" i="1" s="1"/>
  <c r="G251" i="1"/>
  <c r="G245" i="1"/>
  <c r="G281" i="1"/>
  <c r="I846" i="1"/>
  <c r="I845" i="1"/>
  <c r="I844" i="1"/>
  <c r="I843" i="1"/>
  <c r="I842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Y693" i="1"/>
  <c r="L693" i="1"/>
  <c r="O693" i="1"/>
  <c r="N693" i="1"/>
  <c r="M693" i="1"/>
  <c r="L433" i="1"/>
  <c r="O433" i="1"/>
  <c r="N433" i="1"/>
  <c r="M433" i="1"/>
  <c r="O431" i="1"/>
  <c r="N431" i="1"/>
  <c r="P431" i="1" s="1"/>
  <c r="M431" i="1"/>
  <c r="O425" i="1"/>
  <c r="N425" i="1"/>
  <c r="M425" i="1"/>
  <c r="L419" i="1"/>
  <c r="O419" i="1"/>
  <c r="N419" i="1"/>
  <c r="M419" i="1"/>
  <c r="O410" i="1"/>
  <c r="N410" i="1"/>
  <c r="P410" i="1" s="1"/>
  <c r="M410" i="1"/>
  <c r="Y409" i="1"/>
  <c r="O409" i="1"/>
  <c r="N409" i="1"/>
  <c r="M409" i="1"/>
  <c r="Y370" i="1"/>
  <c r="O370" i="1"/>
  <c r="N370" i="1"/>
  <c r="M370" i="1"/>
  <c r="Y355" i="1"/>
  <c r="O355" i="1"/>
  <c r="N355" i="1"/>
  <c r="M355" i="1"/>
  <c r="O260" i="1"/>
  <c r="N260" i="1"/>
  <c r="M260" i="1"/>
  <c r="Y253" i="1"/>
  <c r="O253" i="1"/>
  <c r="N253" i="1"/>
  <c r="M253" i="1"/>
  <c r="Y251" i="1"/>
  <c r="L251" i="1"/>
  <c r="O251" i="1"/>
  <c r="N251" i="1"/>
  <c r="M251" i="1"/>
  <c r="O245" i="1"/>
  <c r="N245" i="1"/>
  <c r="M245" i="1"/>
  <c r="Y159" i="1"/>
  <c r="O159" i="1"/>
  <c r="N159" i="1"/>
  <c r="P159" i="1" s="1"/>
  <c r="M159" i="1"/>
  <c r="L144" i="1"/>
  <c r="O144" i="1"/>
  <c r="N144" i="1"/>
  <c r="M144" i="1"/>
  <c r="Y817" i="1"/>
  <c r="O817" i="1"/>
  <c r="N817" i="1"/>
  <c r="M817" i="1"/>
  <c r="Y667" i="1"/>
  <c r="O667" i="1"/>
  <c r="N667" i="1"/>
  <c r="M667" i="1"/>
  <c r="Y433" i="1"/>
  <c r="Y431" i="1"/>
  <c r="Y419" i="1"/>
  <c r="Y410" i="1"/>
  <c r="Y260" i="1"/>
  <c r="Y245" i="1"/>
  <c r="Y144" i="1"/>
  <c r="P245" i="1" l="1"/>
  <c r="P817" i="1"/>
  <c r="L410" i="1"/>
  <c r="P419" i="1"/>
  <c r="L431" i="1"/>
  <c r="H433" i="1"/>
  <c r="H434" i="1"/>
  <c r="G260" i="1"/>
  <c r="H409" i="1"/>
  <c r="G304" i="1"/>
  <c r="H410" i="1"/>
  <c r="H425" i="1"/>
  <c r="H253" i="1"/>
  <c r="H314" i="1"/>
  <c r="H693" i="1"/>
  <c r="G370" i="1"/>
  <c r="H370" i="1"/>
  <c r="G419" i="1"/>
  <c r="H419" i="1"/>
  <c r="G431" i="1"/>
  <c r="H431" i="1"/>
  <c r="G416" i="1"/>
  <c r="H416" i="1"/>
  <c r="H180" i="1"/>
  <c r="G420" i="1"/>
  <c r="H420" i="1"/>
  <c r="G427" i="1"/>
  <c r="H427" i="1"/>
  <c r="P370" i="1"/>
  <c r="P433" i="1"/>
  <c r="G159" i="1"/>
  <c r="G355" i="1"/>
  <c r="G144" i="1"/>
  <c r="P425" i="1"/>
  <c r="P251" i="1"/>
  <c r="P409" i="1"/>
  <c r="P667" i="1"/>
  <c r="L817" i="1"/>
  <c r="L355" i="1"/>
  <c r="L425" i="1"/>
  <c r="L253" i="1"/>
  <c r="L245" i="1"/>
  <c r="P693" i="1"/>
  <c r="L260" i="1"/>
  <c r="L159" i="1"/>
  <c r="P144" i="1"/>
  <c r="P260" i="1"/>
  <c r="P253" i="1"/>
  <c r="P355" i="1"/>
  <c r="L667" i="1"/>
  <c r="L409" i="1"/>
  <c r="Y425" i="1"/>
  <c r="L370" i="1"/>
  <c r="O846" i="1" l="1"/>
  <c r="N846" i="1"/>
  <c r="M846" i="1"/>
  <c r="L846" i="1"/>
  <c r="O845" i="1"/>
  <c r="N845" i="1"/>
  <c r="M845" i="1"/>
  <c r="L845" i="1"/>
  <c r="O844" i="1"/>
  <c r="N844" i="1"/>
  <c r="P844" i="1" s="1"/>
  <c r="M844" i="1"/>
  <c r="L844" i="1"/>
  <c r="O843" i="1"/>
  <c r="N843" i="1"/>
  <c r="P843" i="1" s="1"/>
  <c r="M843" i="1"/>
  <c r="L843" i="1"/>
  <c r="O842" i="1"/>
  <c r="N842" i="1"/>
  <c r="P842" i="1" s="1"/>
  <c r="M842" i="1"/>
  <c r="L842" i="1"/>
  <c r="O869" i="1"/>
  <c r="N869" i="1"/>
  <c r="O868" i="1"/>
  <c r="N868" i="1"/>
  <c r="O867" i="1"/>
  <c r="N867" i="1"/>
  <c r="O866" i="1"/>
  <c r="N866" i="1"/>
  <c r="O865" i="1"/>
  <c r="N865" i="1"/>
  <c r="P865" i="1" s="1"/>
  <c r="O864" i="1"/>
  <c r="N864" i="1"/>
  <c r="O863" i="1"/>
  <c r="N863" i="1"/>
  <c r="O862" i="1"/>
  <c r="N862" i="1"/>
  <c r="P862" i="1" s="1"/>
  <c r="O861" i="1"/>
  <c r="N861" i="1"/>
  <c r="O860" i="1"/>
  <c r="N860" i="1"/>
  <c r="O859" i="1"/>
  <c r="N859" i="1"/>
  <c r="O858" i="1"/>
  <c r="N858" i="1"/>
  <c r="O857" i="1"/>
  <c r="N857" i="1"/>
  <c r="O856" i="1"/>
  <c r="N856" i="1"/>
  <c r="O855" i="1"/>
  <c r="N855" i="1"/>
  <c r="P855" i="1" s="1"/>
  <c r="O854" i="1"/>
  <c r="N854" i="1"/>
  <c r="O853" i="1"/>
  <c r="N853" i="1"/>
  <c r="P853" i="1" s="1"/>
  <c r="O852" i="1"/>
  <c r="N852" i="1"/>
  <c r="P852" i="1" s="1"/>
  <c r="O851" i="1"/>
  <c r="N851" i="1"/>
  <c r="M869" i="1"/>
  <c r="L869" i="1"/>
  <c r="M868" i="1"/>
  <c r="L868" i="1"/>
  <c r="M867" i="1"/>
  <c r="L867" i="1"/>
  <c r="M866" i="1"/>
  <c r="L866" i="1"/>
  <c r="M865" i="1"/>
  <c r="L865" i="1"/>
  <c r="M864" i="1"/>
  <c r="L864" i="1"/>
  <c r="M863" i="1"/>
  <c r="L863" i="1"/>
  <c r="M862" i="1"/>
  <c r="L862" i="1"/>
  <c r="M861" i="1"/>
  <c r="L861" i="1"/>
  <c r="M860" i="1"/>
  <c r="L860" i="1"/>
  <c r="M859" i="1"/>
  <c r="L859" i="1"/>
  <c r="M858" i="1"/>
  <c r="L858" i="1"/>
  <c r="M857" i="1"/>
  <c r="L857" i="1"/>
  <c r="M856" i="1"/>
  <c r="L856" i="1"/>
  <c r="M855" i="1"/>
  <c r="L855" i="1"/>
  <c r="M854" i="1"/>
  <c r="L854" i="1"/>
  <c r="M853" i="1"/>
  <c r="L853" i="1"/>
  <c r="M852" i="1"/>
  <c r="L852" i="1"/>
  <c r="M851" i="1"/>
  <c r="L851" i="1"/>
  <c r="O850" i="1"/>
  <c r="N850" i="1"/>
  <c r="P850" i="1" s="1"/>
  <c r="M850" i="1"/>
  <c r="I850" i="1"/>
  <c r="F850" i="1"/>
  <c r="H850" i="1" s="1"/>
  <c r="X849" i="1"/>
  <c r="Y849" i="1" s="1"/>
  <c r="V849" i="1"/>
  <c r="W849" i="1" s="1"/>
  <c r="O849" i="1"/>
  <c r="N849" i="1"/>
  <c r="M849" i="1"/>
  <c r="I849" i="1"/>
  <c r="F849" i="1"/>
  <c r="H849" i="1" s="1"/>
  <c r="O839" i="1"/>
  <c r="N839" i="1"/>
  <c r="O838" i="1"/>
  <c r="N838" i="1"/>
  <c r="O837" i="1"/>
  <c r="N837" i="1"/>
  <c r="O836" i="1"/>
  <c r="N836" i="1"/>
  <c r="O835" i="1"/>
  <c r="N835" i="1"/>
  <c r="O834" i="1"/>
  <c r="N834" i="1"/>
  <c r="O833" i="1"/>
  <c r="N833" i="1"/>
  <c r="O832" i="1"/>
  <c r="N832" i="1"/>
  <c r="O831" i="1"/>
  <c r="N831" i="1"/>
  <c r="O830" i="1"/>
  <c r="N830" i="1"/>
  <c r="O829" i="1"/>
  <c r="N829" i="1"/>
  <c r="O828" i="1"/>
  <c r="N828" i="1"/>
  <c r="O827" i="1"/>
  <c r="N827" i="1"/>
  <c r="O417" i="1"/>
  <c r="N417" i="1"/>
  <c r="O826" i="1"/>
  <c r="N826" i="1"/>
  <c r="O825" i="1"/>
  <c r="N825" i="1"/>
  <c r="O824" i="1"/>
  <c r="N824" i="1"/>
  <c r="O823" i="1"/>
  <c r="N823" i="1"/>
  <c r="O822" i="1"/>
  <c r="N822" i="1"/>
  <c r="O821" i="1"/>
  <c r="N821" i="1"/>
  <c r="O820" i="1"/>
  <c r="N820" i="1"/>
  <c r="O819" i="1"/>
  <c r="N819" i="1"/>
  <c r="O818" i="1"/>
  <c r="N818" i="1"/>
  <c r="O816" i="1"/>
  <c r="N816" i="1"/>
  <c r="O815" i="1"/>
  <c r="N815" i="1"/>
  <c r="O814" i="1"/>
  <c r="N814" i="1"/>
  <c r="O813" i="1"/>
  <c r="N813" i="1"/>
  <c r="O812" i="1"/>
  <c r="N812" i="1"/>
  <c r="O811" i="1"/>
  <c r="N811" i="1"/>
  <c r="O810" i="1"/>
  <c r="N810" i="1"/>
  <c r="O809" i="1"/>
  <c r="N809" i="1"/>
  <c r="O808" i="1"/>
  <c r="N808" i="1"/>
  <c r="O807" i="1"/>
  <c r="N807" i="1"/>
  <c r="O806" i="1"/>
  <c r="N806" i="1"/>
  <c r="O805" i="1"/>
  <c r="N805" i="1"/>
  <c r="P805" i="1" s="1"/>
  <c r="O804" i="1"/>
  <c r="N804" i="1"/>
  <c r="O803" i="1"/>
  <c r="N803" i="1"/>
  <c r="O802" i="1"/>
  <c r="N802" i="1"/>
  <c r="O801" i="1"/>
  <c r="N801" i="1"/>
  <c r="O800" i="1"/>
  <c r="N800" i="1"/>
  <c r="O799" i="1"/>
  <c r="N799" i="1"/>
  <c r="O798" i="1"/>
  <c r="N798" i="1"/>
  <c r="O797" i="1"/>
  <c r="N797" i="1"/>
  <c r="O796" i="1"/>
  <c r="N796" i="1"/>
  <c r="O795" i="1"/>
  <c r="N795" i="1"/>
  <c r="P795" i="1" s="1"/>
  <c r="O794" i="1"/>
  <c r="N794" i="1"/>
  <c r="O793" i="1"/>
  <c r="N793" i="1"/>
  <c r="O792" i="1"/>
  <c r="N792" i="1"/>
  <c r="O791" i="1"/>
  <c r="N791" i="1"/>
  <c r="O790" i="1"/>
  <c r="N790" i="1"/>
  <c r="O789" i="1"/>
  <c r="N789" i="1"/>
  <c r="O434" i="1"/>
  <c r="N434" i="1"/>
  <c r="O788" i="1"/>
  <c r="N788" i="1"/>
  <c r="O787" i="1"/>
  <c r="N787" i="1"/>
  <c r="O786" i="1"/>
  <c r="N786" i="1"/>
  <c r="P786" i="1" s="1"/>
  <c r="O785" i="1"/>
  <c r="N785" i="1"/>
  <c r="O784" i="1"/>
  <c r="N784" i="1"/>
  <c r="O783" i="1"/>
  <c r="N783" i="1"/>
  <c r="O782" i="1"/>
  <c r="N782" i="1"/>
  <c r="O781" i="1"/>
  <c r="N781" i="1"/>
  <c r="O780" i="1"/>
  <c r="N780" i="1"/>
  <c r="O779" i="1"/>
  <c r="N779" i="1"/>
  <c r="O778" i="1"/>
  <c r="N778" i="1"/>
  <c r="O777" i="1"/>
  <c r="N777" i="1"/>
  <c r="O776" i="1"/>
  <c r="N776" i="1"/>
  <c r="P776" i="1" s="1"/>
  <c r="O775" i="1"/>
  <c r="N775" i="1"/>
  <c r="O774" i="1"/>
  <c r="N774" i="1"/>
  <c r="O773" i="1"/>
  <c r="N773" i="1"/>
  <c r="O772" i="1"/>
  <c r="N772" i="1"/>
  <c r="O771" i="1"/>
  <c r="N771" i="1"/>
  <c r="O770" i="1"/>
  <c r="N770" i="1"/>
  <c r="O769" i="1"/>
  <c r="N769" i="1"/>
  <c r="O768" i="1"/>
  <c r="N768" i="1"/>
  <c r="O118" i="1"/>
  <c r="N118" i="1"/>
  <c r="O767" i="1"/>
  <c r="N767" i="1"/>
  <c r="P767" i="1" s="1"/>
  <c r="O766" i="1"/>
  <c r="N766" i="1"/>
  <c r="O765" i="1"/>
  <c r="N765" i="1"/>
  <c r="O764" i="1"/>
  <c r="N764" i="1"/>
  <c r="O763" i="1"/>
  <c r="N763" i="1"/>
  <c r="O762" i="1"/>
  <c r="N762" i="1"/>
  <c r="O761" i="1"/>
  <c r="N761" i="1"/>
  <c r="O760" i="1"/>
  <c r="N760" i="1"/>
  <c r="O759" i="1"/>
  <c r="N759" i="1"/>
  <c r="O758" i="1"/>
  <c r="N758" i="1"/>
  <c r="O757" i="1"/>
  <c r="N757" i="1"/>
  <c r="P757" i="1" s="1"/>
  <c r="O756" i="1"/>
  <c r="N756" i="1"/>
  <c r="O755" i="1"/>
  <c r="N755" i="1"/>
  <c r="O754" i="1"/>
  <c r="N754" i="1"/>
  <c r="O753" i="1"/>
  <c r="N753" i="1"/>
  <c r="O752" i="1"/>
  <c r="N752" i="1"/>
  <c r="O751" i="1"/>
  <c r="N751" i="1"/>
  <c r="O750" i="1"/>
  <c r="N750" i="1"/>
  <c r="O749" i="1"/>
  <c r="N749" i="1"/>
  <c r="O748" i="1"/>
  <c r="N748" i="1"/>
  <c r="O747" i="1"/>
  <c r="N747" i="1"/>
  <c r="P747" i="1" s="1"/>
  <c r="O746" i="1"/>
  <c r="N746" i="1"/>
  <c r="O745" i="1"/>
  <c r="N745" i="1"/>
  <c r="O744" i="1"/>
  <c r="N744" i="1"/>
  <c r="O743" i="1"/>
  <c r="N743" i="1"/>
  <c r="O742" i="1"/>
  <c r="N742" i="1"/>
  <c r="O741" i="1"/>
  <c r="N741" i="1"/>
  <c r="O740" i="1"/>
  <c r="N740" i="1"/>
  <c r="O739" i="1"/>
  <c r="N739" i="1"/>
  <c r="O738" i="1"/>
  <c r="N738" i="1"/>
  <c r="O737" i="1"/>
  <c r="N737" i="1"/>
  <c r="P737" i="1" s="1"/>
  <c r="O736" i="1"/>
  <c r="N736" i="1"/>
  <c r="O735" i="1"/>
  <c r="N735" i="1"/>
  <c r="O734" i="1"/>
  <c r="N734" i="1"/>
  <c r="O733" i="1"/>
  <c r="N733" i="1"/>
  <c r="O732" i="1"/>
  <c r="N732" i="1"/>
  <c r="O731" i="1"/>
  <c r="N731" i="1"/>
  <c r="O730" i="1"/>
  <c r="N730" i="1"/>
  <c r="O729" i="1"/>
  <c r="N729" i="1"/>
  <c r="O728" i="1"/>
  <c r="N728" i="1"/>
  <c r="O727" i="1"/>
  <c r="N727" i="1"/>
  <c r="P727" i="1" s="1"/>
  <c r="O726" i="1"/>
  <c r="N726" i="1"/>
  <c r="O725" i="1"/>
  <c r="N725" i="1"/>
  <c r="O724" i="1"/>
  <c r="N724" i="1"/>
  <c r="O723" i="1"/>
  <c r="N723" i="1"/>
  <c r="O722" i="1"/>
  <c r="N722" i="1"/>
  <c r="O721" i="1"/>
  <c r="N721" i="1"/>
  <c r="O720" i="1"/>
  <c r="N720" i="1"/>
  <c r="O719" i="1"/>
  <c r="N719" i="1"/>
  <c r="O718" i="1"/>
  <c r="N718" i="1"/>
  <c r="O717" i="1"/>
  <c r="N717" i="1"/>
  <c r="P717" i="1" s="1"/>
  <c r="O716" i="1"/>
  <c r="N716" i="1"/>
  <c r="O715" i="1"/>
  <c r="N715" i="1"/>
  <c r="O714" i="1"/>
  <c r="N714" i="1"/>
  <c r="O713" i="1"/>
  <c r="N713" i="1"/>
  <c r="O712" i="1"/>
  <c r="N712" i="1"/>
  <c r="O711" i="1"/>
  <c r="N711" i="1"/>
  <c r="O710" i="1"/>
  <c r="N710" i="1"/>
  <c r="O709" i="1"/>
  <c r="N709" i="1"/>
  <c r="O708" i="1"/>
  <c r="N708" i="1"/>
  <c r="O707" i="1"/>
  <c r="N707" i="1"/>
  <c r="P707" i="1" s="1"/>
  <c r="O706" i="1"/>
  <c r="N706" i="1"/>
  <c r="O705" i="1"/>
  <c r="N705" i="1"/>
  <c r="O704" i="1"/>
  <c r="N704" i="1"/>
  <c r="O703" i="1"/>
  <c r="N703" i="1"/>
  <c r="O701" i="1"/>
  <c r="N701" i="1"/>
  <c r="O700" i="1"/>
  <c r="N700" i="1"/>
  <c r="O699" i="1"/>
  <c r="N699" i="1"/>
  <c r="O698" i="1"/>
  <c r="N698" i="1"/>
  <c r="O697" i="1"/>
  <c r="N697" i="1"/>
  <c r="P697" i="1" s="1"/>
  <c r="O696" i="1"/>
  <c r="N696" i="1"/>
  <c r="P696" i="1" s="1"/>
  <c r="O695" i="1"/>
  <c r="N695" i="1"/>
  <c r="O694" i="1"/>
  <c r="N694" i="1"/>
  <c r="O692" i="1"/>
  <c r="N692" i="1"/>
  <c r="O691" i="1"/>
  <c r="N691" i="1"/>
  <c r="O690" i="1"/>
  <c r="N690" i="1"/>
  <c r="O689" i="1"/>
  <c r="N689" i="1"/>
  <c r="O688" i="1"/>
  <c r="N688" i="1"/>
  <c r="O687" i="1"/>
  <c r="N687" i="1"/>
  <c r="O686" i="1"/>
  <c r="N686" i="1"/>
  <c r="P686" i="1" s="1"/>
  <c r="O685" i="1"/>
  <c r="N685" i="1"/>
  <c r="O684" i="1"/>
  <c r="N684" i="1"/>
  <c r="O683" i="1"/>
  <c r="N683" i="1"/>
  <c r="O682" i="1"/>
  <c r="N682" i="1"/>
  <c r="O681" i="1"/>
  <c r="N681" i="1"/>
  <c r="O680" i="1"/>
  <c r="N680" i="1"/>
  <c r="O679" i="1"/>
  <c r="N679" i="1"/>
  <c r="O678" i="1"/>
  <c r="N678" i="1"/>
  <c r="O677" i="1"/>
  <c r="N677" i="1"/>
  <c r="O676" i="1"/>
  <c r="N676" i="1"/>
  <c r="P676" i="1" s="1"/>
  <c r="O675" i="1"/>
  <c r="N675" i="1"/>
  <c r="O674" i="1"/>
  <c r="N674" i="1"/>
  <c r="O673" i="1"/>
  <c r="N673" i="1"/>
  <c r="O672" i="1"/>
  <c r="N672" i="1"/>
  <c r="O671" i="1"/>
  <c r="N671" i="1"/>
  <c r="O670" i="1"/>
  <c r="N670" i="1"/>
  <c r="O669" i="1"/>
  <c r="N669" i="1"/>
  <c r="O668" i="1"/>
  <c r="N668" i="1"/>
  <c r="O666" i="1"/>
  <c r="N666" i="1"/>
  <c r="O665" i="1"/>
  <c r="N665" i="1"/>
  <c r="P665" i="1" s="1"/>
  <c r="O664" i="1"/>
  <c r="N664" i="1"/>
  <c r="O663" i="1"/>
  <c r="N663" i="1"/>
  <c r="O662" i="1"/>
  <c r="N662" i="1"/>
  <c r="O661" i="1"/>
  <c r="N661" i="1"/>
  <c r="O660" i="1"/>
  <c r="N660" i="1"/>
  <c r="O659" i="1"/>
  <c r="N659" i="1"/>
  <c r="O658" i="1"/>
  <c r="N658" i="1"/>
  <c r="O657" i="1"/>
  <c r="N657" i="1"/>
  <c r="O656" i="1"/>
  <c r="N656" i="1"/>
  <c r="O655" i="1"/>
  <c r="N655" i="1"/>
  <c r="P655" i="1" s="1"/>
  <c r="O654" i="1"/>
  <c r="N654" i="1"/>
  <c r="O653" i="1"/>
  <c r="N653" i="1"/>
  <c r="O652" i="1"/>
  <c r="N652" i="1"/>
  <c r="O651" i="1"/>
  <c r="N651" i="1"/>
  <c r="O650" i="1"/>
  <c r="N650" i="1"/>
  <c r="O649" i="1"/>
  <c r="N649" i="1"/>
  <c r="O648" i="1"/>
  <c r="N648" i="1"/>
  <c r="O647" i="1"/>
  <c r="N647" i="1"/>
  <c r="O646" i="1"/>
  <c r="N646" i="1"/>
  <c r="O645" i="1"/>
  <c r="N645" i="1"/>
  <c r="P645" i="1" s="1"/>
  <c r="O644" i="1"/>
  <c r="N644" i="1"/>
  <c r="O643" i="1"/>
  <c r="N643" i="1"/>
  <c r="O642" i="1"/>
  <c r="N642" i="1"/>
  <c r="O641" i="1"/>
  <c r="N641" i="1"/>
  <c r="O640" i="1"/>
  <c r="N640" i="1"/>
  <c r="O639" i="1"/>
  <c r="N639" i="1"/>
  <c r="O638" i="1"/>
  <c r="N638" i="1"/>
  <c r="P638" i="1" s="1"/>
  <c r="O637" i="1"/>
  <c r="N637" i="1"/>
  <c r="O636" i="1"/>
  <c r="N636" i="1"/>
  <c r="O635" i="1"/>
  <c r="N635" i="1"/>
  <c r="P635" i="1" s="1"/>
  <c r="O634" i="1"/>
  <c r="N634" i="1"/>
  <c r="O633" i="1"/>
  <c r="N633" i="1"/>
  <c r="O632" i="1"/>
  <c r="N632" i="1"/>
  <c r="O266" i="1"/>
  <c r="N266" i="1"/>
  <c r="O631" i="1"/>
  <c r="N631" i="1"/>
  <c r="O630" i="1"/>
  <c r="N630" i="1"/>
  <c r="O629" i="1"/>
  <c r="N629" i="1"/>
  <c r="O628" i="1"/>
  <c r="N628" i="1"/>
  <c r="O627" i="1"/>
  <c r="N627" i="1"/>
  <c r="O626" i="1"/>
  <c r="N626" i="1"/>
  <c r="P626" i="1" s="1"/>
  <c r="O625" i="1"/>
  <c r="N625" i="1"/>
  <c r="O624" i="1"/>
  <c r="N624" i="1"/>
  <c r="O623" i="1"/>
  <c r="N623" i="1"/>
  <c r="O622" i="1"/>
  <c r="N622" i="1"/>
  <c r="O621" i="1"/>
  <c r="N621" i="1"/>
  <c r="O620" i="1"/>
  <c r="N620" i="1"/>
  <c r="O619" i="1"/>
  <c r="N619" i="1"/>
  <c r="P619" i="1" s="1"/>
  <c r="O618" i="1"/>
  <c r="N618" i="1"/>
  <c r="O617" i="1"/>
  <c r="N617" i="1"/>
  <c r="O188" i="1"/>
  <c r="N188" i="1"/>
  <c r="P188" i="1" s="1"/>
  <c r="O616" i="1"/>
  <c r="N616" i="1"/>
  <c r="O615" i="1"/>
  <c r="N615" i="1"/>
  <c r="O614" i="1"/>
  <c r="N614" i="1"/>
  <c r="O613" i="1"/>
  <c r="N613" i="1"/>
  <c r="O612" i="1"/>
  <c r="N612" i="1"/>
  <c r="O611" i="1"/>
  <c r="N611" i="1"/>
  <c r="O610" i="1"/>
  <c r="N610" i="1"/>
  <c r="P610" i="1" s="1"/>
  <c r="O609" i="1"/>
  <c r="N609" i="1"/>
  <c r="O608" i="1"/>
  <c r="N608" i="1"/>
  <c r="O607" i="1"/>
  <c r="N607" i="1"/>
  <c r="P607" i="1" s="1"/>
  <c r="O606" i="1"/>
  <c r="N606" i="1"/>
  <c r="O605" i="1"/>
  <c r="N605" i="1"/>
  <c r="O604" i="1"/>
  <c r="N604" i="1"/>
  <c r="O603" i="1"/>
  <c r="N603" i="1"/>
  <c r="O602" i="1"/>
  <c r="N602" i="1"/>
  <c r="O601" i="1"/>
  <c r="N601" i="1"/>
  <c r="O600" i="1"/>
  <c r="N600" i="1"/>
  <c r="O599" i="1"/>
  <c r="N599" i="1"/>
  <c r="O598" i="1"/>
  <c r="N598" i="1"/>
  <c r="O597" i="1"/>
  <c r="N597" i="1"/>
  <c r="P597" i="1" s="1"/>
  <c r="O596" i="1"/>
  <c r="N596" i="1"/>
  <c r="O595" i="1"/>
  <c r="N595" i="1"/>
  <c r="O594" i="1"/>
  <c r="N594" i="1"/>
  <c r="O593" i="1"/>
  <c r="N593" i="1"/>
  <c r="O592" i="1"/>
  <c r="N592" i="1"/>
  <c r="O591" i="1"/>
  <c r="N591" i="1"/>
  <c r="O590" i="1"/>
  <c r="N590" i="1"/>
  <c r="O589" i="1"/>
  <c r="N589" i="1"/>
  <c r="O588" i="1"/>
  <c r="N588" i="1"/>
  <c r="O587" i="1"/>
  <c r="N587" i="1"/>
  <c r="P587" i="1" s="1"/>
  <c r="O586" i="1"/>
  <c r="N586" i="1"/>
  <c r="O585" i="1"/>
  <c r="N585" i="1"/>
  <c r="O584" i="1"/>
  <c r="N584" i="1"/>
  <c r="O583" i="1"/>
  <c r="N583" i="1"/>
  <c r="O582" i="1"/>
  <c r="N582" i="1"/>
  <c r="O581" i="1"/>
  <c r="N581" i="1"/>
  <c r="O580" i="1"/>
  <c r="N580" i="1"/>
  <c r="P580" i="1" s="1"/>
  <c r="O416" i="1"/>
  <c r="N416" i="1"/>
  <c r="O579" i="1"/>
  <c r="N579" i="1"/>
  <c r="O578" i="1"/>
  <c r="N578" i="1"/>
  <c r="P578" i="1" s="1"/>
  <c r="O577" i="1"/>
  <c r="N577" i="1"/>
  <c r="O576" i="1"/>
  <c r="N576" i="1"/>
  <c r="O575" i="1"/>
  <c r="N575" i="1"/>
  <c r="O574" i="1"/>
  <c r="N574" i="1"/>
  <c r="O573" i="1"/>
  <c r="N573" i="1"/>
  <c r="O572" i="1"/>
  <c r="N572" i="1"/>
  <c r="O571" i="1"/>
  <c r="N571" i="1"/>
  <c r="P571" i="1" s="1"/>
  <c r="O570" i="1"/>
  <c r="N570" i="1"/>
  <c r="O569" i="1"/>
  <c r="N569" i="1"/>
  <c r="O568" i="1"/>
  <c r="N568" i="1"/>
  <c r="P568" i="1" s="1"/>
  <c r="O567" i="1"/>
  <c r="N567" i="1"/>
  <c r="O566" i="1"/>
  <c r="N566" i="1"/>
  <c r="O565" i="1"/>
  <c r="N565" i="1"/>
  <c r="O564" i="1"/>
  <c r="N564" i="1"/>
  <c r="O563" i="1"/>
  <c r="N563" i="1"/>
  <c r="O562" i="1"/>
  <c r="N562" i="1"/>
  <c r="O561" i="1"/>
  <c r="N561" i="1"/>
  <c r="P561" i="1" s="1"/>
  <c r="O560" i="1"/>
  <c r="N560" i="1"/>
  <c r="O559" i="1"/>
  <c r="N559" i="1"/>
  <c r="O558" i="1"/>
  <c r="N558" i="1"/>
  <c r="P558" i="1" s="1"/>
  <c r="O557" i="1"/>
  <c r="N557" i="1"/>
  <c r="O556" i="1"/>
  <c r="N556" i="1"/>
  <c r="O555" i="1"/>
  <c r="N555" i="1"/>
  <c r="O554" i="1"/>
  <c r="N554" i="1"/>
  <c r="O553" i="1"/>
  <c r="N553" i="1"/>
  <c r="O552" i="1"/>
  <c r="N552" i="1"/>
  <c r="O551" i="1"/>
  <c r="N551" i="1"/>
  <c r="O550" i="1"/>
  <c r="N550" i="1"/>
  <c r="O549" i="1"/>
  <c r="N549" i="1"/>
  <c r="O548" i="1"/>
  <c r="N548" i="1"/>
  <c r="P548" i="1" s="1"/>
  <c r="O547" i="1"/>
  <c r="N547" i="1"/>
  <c r="O546" i="1"/>
  <c r="N546" i="1"/>
  <c r="O545" i="1"/>
  <c r="N545" i="1"/>
  <c r="O544" i="1"/>
  <c r="N544" i="1"/>
  <c r="O543" i="1"/>
  <c r="N543" i="1"/>
  <c r="O542" i="1"/>
  <c r="N542" i="1"/>
  <c r="O541" i="1"/>
  <c r="N541" i="1"/>
  <c r="P541" i="1" s="1"/>
  <c r="O540" i="1"/>
  <c r="N540" i="1"/>
  <c r="O539" i="1"/>
  <c r="N539" i="1"/>
  <c r="O538" i="1"/>
  <c r="N538" i="1"/>
  <c r="P538" i="1" s="1"/>
  <c r="O537" i="1"/>
  <c r="N537" i="1"/>
  <c r="O536" i="1"/>
  <c r="N536" i="1"/>
  <c r="O535" i="1"/>
  <c r="N535" i="1"/>
  <c r="O534" i="1"/>
  <c r="N534" i="1"/>
  <c r="O533" i="1"/>
  <c r="N533" i="1"/>
  <c r="O532" i="1"/>
  <c r="N532" i="1"/>
  <c r="O531" i="1"/>
  <c r="N531" i="1"/>
  <c r="P531" i="1" s="1"/>
  <c r="O530" i="1"/>
  <c r="N530" i="1"/>
  <c r="O529" i="1"/>
  <c r="N529" i="1"/>
  <c r="O528" i="1"/>
  <c r="N528" i="1"/>
  <c r="P528" i="1" s="1"/>
  <c r="O527" i="1"/>
  <c r="N527" i="1"/>
  <c r="O526" i="1"/>
  <c r="N526" i="1"/>
  <c r="O525" i="1"/>
  <c r="N525" i="1"/>
  <c r="O523" i="1"/>
  <c r="N523" i="1"/>
  <c r="O522" i="1"/>
  <c r="N522" i="1"/>
  <c r="O521" i="1"/>
  <c r="N521" i="1"/>
  <c r="O520" i="1"/>
  <c r="N520" i="1"/>
  <c r="P520" i="1" s="1"/>
  <c r="O519" i="1"/>
  <c r="N519" i="1"/>
  <c r="O518" i="1"/>
  <c r="N518" i="1"/>
  <c r="O517" i="1"/>
  <c r="N517" i="1"/>
  <c r="P517" i="1" s="1"/>
  <c r="O516" i="1"/>
  <c r="N516" i="1"/>
  <c r="O515" i="1"/>
  <c r="N515" i="1"/>
  <c r="O514" i="1"/>
  <c r="N514" i="1"/>
  <c r="O513" i="1"/>
  <c r="N513" i="1"/>
  <c r="O512" i="1"/>
  <c r="N512" i="1"/>
  <c r="O511" i="1"/>
  <c r="N511" i="1"/>
  <c r="O510" i="1"/>
  <c r="N510" i="1"/>
  <c r="P510" i="1" s="1"/>
  <c r="O509" i="1"/>
  <c r="N509" i="1"/>
  <c r="O508" i="1"/>
  <c r="N508" i="1"/>
  <c r="O507" i="1"/>
  <c r="N507" i="1"/>
  <c r="P507" i="1" s="1"/>
  <c r="O506" i="1"/>
  <c r="N506" i="1"/>
  <c r="O505" i="1"/>
  <c r="N505" i="1"/>
  <c r="O504" i="1"/>
  <c r="N504" i="1"/>
  <c r="O503" i="1"/>
  <c r="N503" i="1"/>
  <c r="O502" i="1"/>
  <c r="N502" i="1"/>
  <c r="O501" i="1"/>
  <c r="N501" i="1"/>
  <c r="O500" i="1"/>
  <c r="N500" i="1"/>
  <c r="O499" i="1"/>
  <c r="N499" i="1"/>
  <c r="O498" i="1"/>
  <c r="N498" i="1"/>
  <c r="O497" i="1"/>
  <c r="N497" i="1"/>
  <c r="P497" i="1" s="1"/>
  <c r="O199" i="1"/>
  <c r="N199" i="1"/>
  <c r="O496" i="1"/>
  <c r="N496" i="1"/>
  <c r="O495" i="1"/>
  <c r="N495" i="1"/>
  <c r="O494" i="1"/>
  <c r="N494" i="1"/>
  <c r="O493" i="1"/>
  <c r="N493" i="1"/>
  <c r="O492" i="1"/>
  <c r="N492" i="1"/>
  <c r="O491" i="1"/>
  <c r="N491" i="1"/>
  <c r="P491" i="1" s="1"/>
  <c r="O490" i="1"/>
  <c r="N490" i="1"/>
  <c r="O489" i="1"/>
  <c r="N489" i="1"/>
  <c r="O488" i="1"/>
  <c r="N488" i="1"/>
  <c r="P488" i="1" s="1"/>
  <c r="O487" i="1"/>
  <c r="N487" i="1"/>
  <c r="O486" i="1"/>
  <c r="N486" i="1"/>
  <c r="O485" i="1"/>
  <c r="N485" i="1"/>
  <c r="O484" i="1"/>
  <c r="N484" i="1"/>
  <c r="O483" i="1"/>
  <c r="N483" i="1"/>
  <c r="O482" i="1"/>
  <c r="N482" i="1"/>
  <c r="O481" i="1"/>
  <c r="N481" i="1"/>
  <c r="P481" i="1" s="1"/>
  <c r="O480" i="1"/>
  <c r="N480" i="1"/>
  <c r="O479" i="1"/>
  <c r="N479" i="1"/>
  <c r="O478" i="1"/>
  <c r="N478" i="1"/>
  <c r="P478" i="1" s="1"/>
  <c r="O477" i="1"/>
  <c r="N477" i="1"/>
  <c r="O476" i="1"/>
  <c r="N476" i="1"/>
  <c r="O475" i="1"/>
  <c r="N475" i="1"/>
  <c r="O474" i="1"/>
  <c r="N474" i="1"/>
  <c r="O473" i="1"/>
  <c r="N473" i="1"/>
  <c r="O472" i="1"/>
  <c r="N472" i="1"/>
  <c r="O304" i="1"/>
  <c r="N304" i="1"/>
  <c r="O471" i="1"/>
  <c r="N471" i="1"/>
  <c r="O470" i="1"/>
  <c r="N470" i="1"/>
  <c r="O469" i="1"/>
  <c r="N469" i="1"/>
  <c r="P469" i="1" s="1"/>
  <c r="O468" i="1"/>
  <c r="N468" i="1"/>
  <c r="O467" i="1"/>
  <c r="N467" i="1"/>
  <c r="O466" i="1"/>
  <c r="N466" i="1"/>
  <c r="O465" i="1"/>
  <c r="N465" i="1"/>
  <c r="O464" i="1"/>
  <c r="N464" i="1"/>
  <c r="O463" i="1"/>
  <c r="N463" i="1"/>
  <c r="O462" i="1"/>
  <c r="N462" i="1"/>
  <c r="P462" i="1" s="1"/>
  <c r="O461" i="1"/>
  <c r="N461" i="1"/>
  <c r="O460" i="1"/>
  <c r="N460" i="1"/>
  <c r="O459" i="1"/>
  <c r="N459" i="1"/>
  <c r="P459" i="1" s="1"/>
  <c r="O458" i="1"/>
  <c r="N458" i="1"/>
  <c r="O457" i="1"/>
  <c r="N457" i="1"/>
  <c r="O456" i="1"/>
  <c r="N456" i="1"/>
  <c r="O455" i="1"/>
  <c r="N455" i="1"/>
  <c r="O454" i="1"/>
  <c r="N454" i="1"/>
  <c r="O453" i="1"/>
  <c r="N453" i="1"/>
  <c r="O452" i="1"/>
  <c r="N452" i="1"/>
  <c r="P452" i="1" s="1"/>
  <c r="O451" i="1"/>
  <c r="N451" i="1"/>
  <c r="O450" i="1"/>
  <c r="N450" i="1"/>
  <c r="O449" i="1"/>
  <c r="N449" i="1"/>
  <c r="P449" i="1" s="1"/>
  <c r="O448" i="1"/>
  <c r="N448" i="1"/>
  <c r="O447" i="1"/>
  <c r="N447" i="1"/>
  <c r="O446" i="1"/>
  <c r="N446" i="1"/>
  <c r="O445" i="1"/>
  <c r="N445" i="1"/>
  <c r="O444" i="1"/>
  <c r="N444" i="1"/>
  <c r="O443" i="1"/>
  <c r="N443" i="1"/>
  <c r="O442" i="1"/>
  <c r="N442" i="1"/>
  <c r="O441" i="1"/>
  <c r="N441" i="1"/>
  <c r="O440" i="1"/>
  <c r="N440" i="1"/>
  <c r="O439" i="1"/>
  <c r="N439" i="1"/>
  <c r="P439" i="1" s="1"/>
  <c r="O438" i="1"/>
  <c r="N438" i="1"/>
  <c r="O437" i="1"/>
  <c r="N437" i="1"/>
  <c r="O436" i="1"/>
  <c r="N436" i="1"/>
  <c r="O435" i="1"/>
  <c r="N435" i="1"/>
  <c r="O432" i="1"/>
  <c r="N432" i="1"/>
  <c r="O429" i="1"/>
  <c r="N429" i="1"/>
  <c r="O428" i="1"/>
  <c r="N428" i="1"/>
  <c r="P428" i="1" s="1"/>
  <c r="O702" i="1"/>
  <c r="N702" i="1"/>
  <c r="O426" i="1"/>
  <c r="N426" i="1"/>
  <c r="O424" i="1"/>
  <c r="N424" i="1"/>
  <c r="O423" i="1"/>
  <c r="N423" i="1"/>
  <c r="O422" i="1"/>
  <c r="N422" i="1"/>
  <c r="O421" i="1"/>
  <c r="N421" i="1"/>
  <c r="O418" i="1"/>
  <c r="N418" i="1"/>
  <c r="O415" i="1"/>
  <c r="N415" i="1"/>
  <c r="O414" i="1"/>
  <c r="N414" i="1"/>
  <c r="O314" i="1"/>
  <c r="N314" i="1"/>
  <c r="O412" i="1"/>
  <c r="N412" i="1"/>
  <c r="O411" i="1"/>
  <c r="N411" i="1"/>
  <c r="O408" i="1"/>
  <c r="N408" i="1"/>
  <c r="O407" i="1"/>
  <c r="N407" i="1"/>
  <c r="P407" i="1" s="1"/>
  <c r="O406" i="1"/>
  <c r="N406" i="1"/>
  <c r="O405" i="1"/>
  <c r="N405" i="1"/>
  <c r="O404" i="1"/>
  <c r="N404" i="1"/>
  <c r="O403" i="1"/>
  <c r="N403" i="1"/>
  <c r="O121" i="1"/>
  <c r="N121" i="1"/>
  <c r="O402" i="1"/>
  <c r="N402" i="1"/>
  <c r="O401" i="1"/>
  <c r="N401" i="1"/>
  <c r="O400" i="1"/>
  <c r="N400" i="1"/>
  <c r="O399" i="1"/>
  <c r="N399" i="1"/>
  <c r="O398" i="1"/>
  <c r="N398" i="1"/>
  <c r="P398" i="1" s="1"/>
  <c r="O397" i="1"/>
  <c r="N397" i="1"/>
  <c r="O396" i="1"/>
  <c r="N396" i="1"/>
  <c r="O395" i="1"/>
  <c r="N395" i="1"/>
  <c r="O394" i="1"/>
  <c r="N394" i="1"/>
  <c r="O393" i="1"/>
  <c r="N393" i="1"/>
  <c r="O391" i="1"/>
  <c r="N391" i="1"/>
  <c r="O390" i="1"/>
  <c r="N390" i="1"/>
  <c r="O389" i="1"/>
  <c r="N389" i="1"/>
  <c r="O388" i="1"/>
  <c r="N388" i="1"/>
  <c r="O387" i="1"/>
  <c r="N387" i="1"/>
  <c r="O386" i="1"/>
  <c r="N386" i="1"/>
  <c r="O385" i="1"/>
  <c r="N385" i="1"/>
  <c r="O384" i="1"/>
  <c r="N384" i="1"/>
  <c r="O383" i="1"/>
  <c r="N383" i="1"/>
  <c r="O382" i="1"/>
  <c r="N382" i="1"/>
  <c r="O381" i="1"/>
  <c r="N381" i="1"/>
  <c r="O380" i="1"/>
  <c r="N380" i="1"/>
  <c r="O379" i="1"/>
  <c r="N379" i="1"/>
  <c r="O378" i="1"/>
  <c r="N378" i="1"/>
  <c r="O377" i="1"/>
  <c r="N377" i="1"/>
  <c r="O427" i="1"/>
  <c r="N427" i="1"/>
  <c r="O376" i="1"/>
  <c r="N376" i="1"/>
  <c r="O375" i="1"/>
  <c r="N375" i="1"/>
  <c r="O374" i="1"/>
  <c r="N374" i="1"/>
  <c r="O373" i="1"/>
  <c r="N373" i="1"/>
  <c r="O372" i="1"/>
  <c r="N372" i="1"/>
  <c r="O371" i="1"/>
  <c r="N371" i="1"/>
  <c r="O369" i="1"/>
  <c r="N369" i="1"/>
  <c r="O368" i="1"/>
  <c r="N368" i="1"/>
  <c r="P368" i="1" s="1"/>
  <c r="O367" i="1"/>
  <c r="N367" i="1"/>
  <c r="P367" i="1" s="1"/>
  <c r="O366" i="1"/>
  <c r="N366" i="1"/>
  <c r="O365" i="1"/>
  <c r="N365" i="1"/>
  <c r="O364" i="1"/>
  <c r="N364" i="1"/>
  <c r="O363" i="1"/>
  <c r="N363" i="1"/>
  <c r="O362" i="1"/>
  <c r="N362" i="1"/>
  <c r="O361" i="1"/>
  <c r="N361" i="1"/>
  <c r="O360" i="1"/>
  <c r="N360" i="1"/>
  <c r="O359" i="1"/>
  <c r="N359" i="1"/>
  <c r="O358" i="1"/>
  <c r="N358" i="1"/>
  <c r="P358" i="1" s="1"/>
  <c r="O357" i="1"/>
  <c r="N357" i="1"/>
  <c r="P357" i="1" s="1"/>
  <c r="O420" i="1"/>
  <c r="N420" i="1"/>
  <c r="O354" i="1"/>
  <c r="N354" i="1"/>
  <c r="O353" i="1"/>
  <c r="N353" i="1"/>
  <c r="O352" i="1"/>
  <c r="N352" i="1"/>
  <c r="O351" i="1"/>
  <c r="N351" i="1"/>
  <c r="O350" i="1"/>
  <c r="N350" i="1"/>
  <c r="O349" i="1"/>
  <c r="N349" i="1"/>
  <c r="O348" i="1"/>
  <c r="N348" i="1"/>
  <c r="O347" i="1"/>
  <c r="N347" i="1"/>
  <c r="P347" i="1" s="1"/>
  <c r="O346" i="1"/>
  <c r="N346" i="1"/>
  <c r="P346" i="1" s="1"/>
  <c r="O345" i="1"/>
  <c r="N345" i="1"/>
  <c r="O344" i="1"/>
  <c r="N344" i="1"/>
  <c r="O343" i="1"/>
  <c r="N343" i="1"/>
  <c r="O342" i="1"/>
  <c r="N342" i="1"/>
  <c r="O341" i="1"/>
  <c r="N341" i="1"/>
  <c r="O340" i="1"/>
  <c r="N340" i="1"/>
  <c r="O339" i="1"/>
  <c r="N339" i="1"/>
  <c r="O338" i="1"/>
  <c r="N338" i="1"/>
  <c r="O337" i="1"/>
  <c r="N337" i="1"/>
  <c r="P337" i="1" s="1"/>
  <c r="O336" i="1"/>
  <c r="N336" i="1"/>
  <c r="P336" i="1" s="1"/>
  <c r="O335" i="1"/>
  <c r="N335" i="1"/>
  <c r="O334" i="1"/>
  <c r="N334" i="1"/>
  <c r="O333" i="1"/>
  <c r="N333" i="1"/>
  <c r="O332" i="1"/>
  <c r="N332" i="1"/>
  <c r="O331" i="1"/>
  <c r="N331" i="1"/>
  <c r="O330" i="1"/>
  <c r="N330" i="1"/>
  <c r="O329" i="1"/>
  <c r="N329" i="1"/>
  <c r="O328" i="1"/>
  <c r="N328" i="1"/>
  <c r="O327" i="1"/>
  <c r="N327" i="1"/>
  <c r="P327" i="1" s="1"/>
  <c r="O326" i="1"/>
  <c r="N326" i="1"/>
  <c r="P326" i="1" s="1"/>
  <c r="O325" i="1"/>
  <c r="N325" i="1"/>
  <c r="O324" i="1"/>
  <c r="N324" i="1"/>
  <c r="O323" i="1"/>
  <c r="N323" i="1"/>
  <c r="O322" i="1"/>
  <c r="N322" i="1"/>
  <c r="O321" i="1"/>
  <c r="N321" i="1"/>
  <c r="O320" i="1"/>
  <c r="N320" i="1"/>
  <c r="O319" i="1"/>
  <c r="N319" i="1"/>
  <c r="O318" i="1"/>
  <c r="N318" i="1"/>
  <c r="O317" i="1"/>
  <c r="N317" i="1"/>
  <c r="P317" i="1" s="1"/>
  <c r="O316" i="1"/>
  <c r="N316" i="1"/>
  <c r="P316" i="1" s="1"/>
  <c r="O315" i="1"/>
  <c r="N315" i="1"/>
  <c r="O313" i="1"/>
  <c r="N313" i="1"/>
  <c r="O312" i="1"/>
  <c r="N312" i="1"/>
  <c r="O311" i="1"/>
  <c r="N311" i="1"/>
  <c r="O310" i="1"/>
  <c r="N310" i="1"/>
  <c r="O309" i="1"/>
  <c r="N309" i="1"/>
  <c r="O308" i="1"/>
  <c r="N308" i="1"/>
  <c r="O307" i="1"/>
  <c r="N307" i="1"/>
  <c r="P307" i="1" s="1"/>
  <c r="O306" i="1"/>
  <c r="N306" i="1"/>
  <c r="P306" i="1" s="1"/>
  <c r="O305" i="1"/>
  <c r="N305" i="1"/>
  <c r="O303" i="1"/>
  <c r="N303" i="1"/>
  <c r="O302" i="1"/>
  <c r="N302" i="1"/>
  <c r="O301" i="1"/>
  <c r="N301" i="1"/>
  <c r="O97" i="1"/>
  <c r="N97" i="1"/>
  <c r="O300" i="1"/>
  <c r="N300" i="1"/>
  <c r="O299" i="1"/>
  <c r="N299" i="1"/>
  <c r="O298" i="1"/>
  <c r="N298" i="1"/>
  <c r="O297" i="1"/>
  <c r="N297" i="1"/>
  <c r="P297" i="1" s="1"/>
  <c r="O296" i="1"/>
  <c r="N296" i="1"/>
  <c r="P296" i="1" s="1"/>
  <c r="O295" i="1"/>
  <c r="N295" i="1"/>
  <c r="O294" i="1"/>
  <c r="N294" i="1"/>
  <c r="O293" i="1"/>
  <c r="N293" i="1"/>
  <c r="O292" i="1"/>
  <c r="N292" i="1"/>
  <c r="O291" i="1"/>
  <c r="N291" i="1"/>
  <c r="O290" i="1"/>
  <c r="N290" i="1"/>
  <c r="O109" i="1"/>
  <c r="N109" i="1"/>
  <c r="O289" i="1"/>
  <c r="N289" i="1"/>
  <c r="O56" i="1"/>
  <c r="N56" i="1"/>
  <c r="P56" i="1" s="1"/>
  <c r="O288" i="1"/>
  <c r="N288" i="1"/>
  <c r="P288" i="1" s="1"/>
  <c r="O287" i="1"/>
  <c r="N287" i="1"/>
  <c r="O286" i="1"/>
  <c r="N286" i="1"/>
  <c r="O285" i="1"/>
  <c r="N285" i="1"/>
  <c r="O430" i="1"/>
  <c r="N430" i="1"/>
  <c r="O283" i="1"/>
  <c r="N283" i="1"/>
  <c r="O282" i="1"/>
  <c r="N282" i="1"/>
  <c r="O280" i="1"/>
  <c r="N280" i="1"/>
  <c r="O279" i="1"/>
  <c r="N279" i="1"/>
  <c r="P279" i="1" s="1"/>
  <c r="O278" i="1"/>
  <c r="N278" i="1"/>
  <c r="P278" i="1" s="1"/>
  <c r="O277" i="1"/>
  <c r="N277" i="1"/>
  <c r="O276" i="1"/>
  <c r="N276" i="1"/>
  <c r="O275" i="1"/>
  <c r="N275" i="1"/>
  <c r="O274" i="1"/>
  <c r="N274" i="1"/>
  <c r="O273" i="1"/>
  <c r="N273" i="1"/>
  <c r="O272" i="1"/>
  <c r="N272" i="1"/>
  <c r="O271" i="1"/>
  <c r="N271" i="1"/>
  <c r="O270" i="1"/>
  <c r="N270" i="1"/>
  <c r="O269" i="1"/>
  <c r="N269" i="1"/>
  <c r="P269" i="1" s="1"/>
  <c r="O268" i="1"/>
  <c r="N268" i="1"/>
  <c r="P268" i="1" s="1"/>
  <c r="O267" i="1"/>
  <c r="N267" i="1"/>
  <c r="O265" i="1"/>
  <c r="N265" i="1"/>
  <c r="O264" i="1"/>
  <c r="N264" i="1"/>
  <c r="O263" i="1"/>
  <c r="N263" i="1"/>
  <c r="O262" i="1"/>
  <c r="N262" i="1"/>
  <c r="O261" i="1"/>
  <c r="N261" i="1"/>
  <c r="O259" i="1"/>
  <c r="N259" i="1"/>
  <c r="O258" i="1"/>
  <c r="N258" i="1"/>
  <c r="P258" i="1" s="1"/>
  <c r="O257" i="1"/>
  <c r="N257" i="1"/>
  <c r="P257" i="1" s="1"/>
  <c r="O256" i="1"/>
  <c r="N256" i="1"/>
  <c r="O255" i="1"/>
  <c r="N255" i="1"/>
  <c r="O254" i="1"/>
  <c r="N254" i="1"/>
  <c r="O252" i="1"/>
  <c r="N252" i="1"/>
  <c r="O250" i="1"/>
  <c r="N250" i="1"/>
  <c r="O249" i="1"/>
  <c r="N249" i="1"/>
  <c r="O248" i="1"/>
  <c r="N248" i="1"/>
  <c r="O247" i="1"/>
  <c r="N247" i="1"/>
  <c r="O246" i="1"/>
  <c r="N246" i="1"/>
  <c r="O244" i="1"/>
  <c r="N244" i="1"/>
  <c r="O243" i="1"/>
  <c r="N243" i="1"/>
  <c r="O242" i="1"/>
  <c r="N242" i="1"/>
  <c r="O241" i="1"/>
  <c r="N241" i="1"/>
  <c r="O240" i="1"/>
  <c r="N240" i="1"/>
  <c r="O239" i="1"/>
  <c r="N239" i="1"/>
  <c r="O238" i="1"/>
  <c r="N238" i="1"/>
  <c r="O237" i="1"/>
  <c r="N237" i="1"/>
  <c r="O236" i="1"/>
  <c r="N236" i="1"/>
  <c r="O235" i="1"/>
  <c r="N235" i="1"/>
  <c r="P235" i="1" s="1"/>
  <c r="O234" i="1"/>
  <c r="N234" i="1"/>
  <c r="O233" i="1"/>
  <c r="N233" i="1"/>
  <c r="O232" i="1"/>
  <c r="N232" i="1"/>
  <c r="O231" i="1"/>
  <c r="N231" i="1"/>
  <c r="O230" i="1"/>
  <c r="N230" i="1"/>
  <c r="O229" i="1"/>
  <c r="N229" i="1"/>
  <c r="O228" i="1"/>
  <c r="N228" i="1"/>
  <c r="O227" i="1"/>
  <c r="N227" i="1"/>
  <c r="O226" i="1"/>
  <c r="N226" i="1"/>
  <c r="O225" i="1"/>
  <c r="N225" i="1"/>
  <c r="P225" i="1" s="1"/>
  <c r="O224" i="1"/>
  <c r="N224" i="1"/>
  <c r="O223" i="1"/>
  <c r="N223" i="1"/>
  <c r="O222" i="1"/>
  <c r="N222" i="1"/>
  <c r="O221" i="1"/>
  <c r="N221" i="1"/>
  <c r="O220" i="1"/>
  <c r="N220" i="1"/>
  <c r="O219" i="1"/>
  <c r="N219" i="1"/>
  <c r="O218" i="1"/>
  <c r="N218" i="1"/>
  <c r="O217" i="1"/>
  <c r="N217" i="1"/>
  <c r="O216" i="1"/>
  <c r="N216" i="1"/>
  <c r="O215" i="1"/>
  <c r="N215" i="1"/>
  <c r="P215" i="1" s="1"/>
  <c r="O214" i="1"/>
  <c r="N214" i="1"/>
  <c r="O213" i="1"/>
  <c r="N213" i="1"/>
  <c r="O212" i="1"/>
  <c r="N212" i="1"/>
  <c r="O211" i="1"/>
  <c r="N211" i="1"/>
  <c r="O210" i="1"/>
  <c r="N210" i="1"/>
  <c r="O209" i="1"/>
  <c r="N209" i="1"/>
  <c r="O207" i="1"/>
  <c r="N207" i="1"/>
  <c r="O206" i="1"/>
  <c r="N206" i="1"/>
  <c r="O205" i="1"/>
  <c r="N205" i="1"/>
  <c r="O204" i="1"/>
  <c r="N204" i="1"/>
  <c r="P204" i="1" s="1"/>
  <c r="O108" i="1"/>
  <c r="N108" i="1"/>
  <c r="O203" i="1"/>
  <c r="N203" i="1"/>
  <c r="O202" i="1"/>
  <c r="N202" i="1"/>
  <c r="O201" i="1"/>
  <c r="N201" i="1"/>
  <c r="O200" i="1"/>
  <c r="N200" i="1"/>
  <c r="O198" i="1"/>
  <c r="N198" i="1"/>
  <c r="O197" i="1"/>
  <c r="N197" i="1"/>
  <c r="O196" i="1"/>
  <c r="N196" i="1"/>
  <c r="O195" i="1"/>
  <c r="N195" i="1"/>
  <c r="O194" i="1"/>
  <c r="N194" i="1"/>
  <c r="P194" i="1" s="1"/>
  <c r="O193" i="1"/>
  <c r="N193" i="1"/>
  <c r="O192" i="1"/>
  <c r="N192" i="1"/>
  <c r="O191" i="1"/>
  <c r="N191" i="1"/>
  <c r="O281" i="1"/>
  <c r="N281" i="1"/>
  <c r="O190" i="1"/>
  <c r="N190" i="1"/>
  <c r="O189" i="1"/>
  <c r="N189" i="1"/>
  <c r="O187" i="1"/>
  <c r="N187" i="1"/>
  <c r="O186" i="1"/>
  <c r="N186" i="1"/>
  <c r="O185" i="1"/>
  <c r="N185" i="1"/>
  <c r="O184" i="1"/>
  <c r="N184" i="1"/>
  <c r="O183" i="1"/>
  <c r="N183" i="1"/>
  <c r="O182" i="1"/>
  <c r="N182" i="1"/>
  <c r="O181" i="1"/>
  <c r="N181" i="1"/>
  <c r="O179" i="1"/>
  <c r="N179" i="1"/>
  <c r="O178" i="1"/>
  <c r="N178" i="1"/>
  <c r="O177" i="1"/>
  <c r="N177" i="1"/>
  <c r="O176" i="1"/>
  <c r="N176" i="1"/>
  <c r="O175" i="1"/>
  <c r="N175" i="1"/>
  <c r="O174" i="1"/>
  <c r="N174" i="1"/>
  <c r="O173" i="1"/>
  <c r="N173" i="1"/>
  <c r="O172" i="1"/>
  <c r="N172" i="1"/>
  <c r="O171" i="1"/>
  <c r="N171" i="1"/>
  <c r="O170" i="1"/>
  <c r="N170" i="1"/>
  <c r="O180" i="1"/>
  <c r="N180" i="1"/>
  <c r="O169" i="1"/>
  <c r="N169" i="1"/>
  <c r="O168" i="1"/>
  <c r="N168" i="1"/>
  <c r="O167" i="1"/>
  <c r="N167" i="1"/>
  <c r="O166" i="1"/>
  <c r="N166" i="1"/>
  <c r="O165" i="1"/>
  <c r="N165" i="1"/>
  <c r="O164" i="1"/>
  <c r="N164" i="1"/>
  <c r="O163" i="1"/>
  <c r="N163" i="1"/>
  <c r="O162" i="1"/>
  <c r="N162" i="1"/>
  <c r="O161" i="1"/>
  <c r="N161" i="1"/>
  <c r="O160" i="1"/>
  <c r="N160" i="1"/>
  <c r="O158" i="1"/>
  <c r="N158" i="1"/>
  <c r="O157" i="1"/>
  <c r="N157" i="1"/>
  <c r="O155" i="1"/>
  <c r="N155" i="1"/>
  <c r="O154" i="1"/>
  <c r="N154" i="1"/>
  <c r="O153" i="1"/>
  <c r="N153" i="1"/>
  <c r="O152" i="1"/>
  <c r="N152" i="1"/>
  <c r="O151" i="1"/>
  <c r="N151" i="1"/>
  <c r="O150" i="1"/>
  <c r="N150" i="1"/>
  <c r="O149" i="1"/>
  <c r="N149" i="1"/>
  <c r="O148" i="1"/>
  <c r="N148" i="1"/>
  <c r="O147" i="1"/>
  <c r="N147" i="1"/>
  <c r="O146" i="1"/>
  <c r="N146" i="1"/>
  <c r="O145" i="1"/>
  <c r="N145" i="1"/>
  <c r="O143" i="1"/>
  <c r="N143" i="1"/>
  <c r="O142" i="1"/>
  <c r="N142" i="1"/>
  <c r="O141" i="1"/>
  <c r="N141" i="1"/>
  <c r="O140" i="1"/>
  <c r="N140" i="1"/>
  <c r="O139" i="1"/>
  <c r="N139" i="1"/>
  <c r="O138" i="1"/>
  <c r="N138" i="1"/>
  <c r="O134" i="1"/>
  <c r="N134" i="1"/>
  <c r="O133" i="1"/>
  <c r="N133" i="1"/>
  <c r="O132" i="1"/>
  <c r="N132" i="1"/>
  <c r="O135" i="1"/>
  <c r="N135" i="1"/>
  <c r="O131" i="1"/>
  <c r="N131" i="1"/>
  <c r="O130" i="1"/>
  <c r="N130" i="1"/>
  <c r="O128" i="1"/>
  <c r="N128" i="1"/>
  <c r="O127" i="1"/>
  <c r="N127" i="1"/>
  <c r="O63" i="1"/>
  <c r="N63" i="1"/>
  <c r="P63" i="1" s="1"/>
  <c r="O126" i="1"/>
  <c r="N126" i="1"/>
  <c r="O75" i="1"/>
  <c r="N75" i="1"/>
  <c r="O124" i="1"/>
  <c r="N124" i="1"/>
  <c r="P124" i="1" s="1"/>
  <c r="O123" i="1"/>
  <c r="N123" i="1"/>
  <c r="O122" i="1"/>
  <c r="N122" i="1"/>
  <c r="O117" i="1"/>
  <c r="N117" i="1"/>
  <c r="O116" i="1"/>
  <c r="N116" i="1"/>
  <c r="O115" i="1"/>
  <c r="N115" i="1"/>
  <c r="O114" i="1"/>
  <c r="N114" i="1"/>
  <c r="P114" i="1" s="1"/>
  <c r="O113" i="1"/>
  <c r="N113" i="1"/>
  <c r="O112" i="1"/>
  <c r="N112" i="1"/>
  <c r="O111" i="1"/>
  <c r="N111" i="1"/>
  <c r="O110" i="1"/>
  <c r="N110" i="1"/>
  <c r="O31" i="1"/>
  <c r="N31" i="1"/>
  <c r="O106" i="1"/>
  <c r="N106" i="1"/>
  <c r="O104" i="1"/>
  <c r="N104" i="1"/>
  <c r="O89" i="1"/>
  <c r="N89" i="1"/>
  <c r="O102" i="1"/>
  <c r="N102" i="1"/>
  <c r="P102" i="1" s="1"/>
  <c r="O101" i="1"/>
  <c r="N101" i="1"/>
  <c r="O100" i="1"/>
  <c r="N100" i="1"/>
  <c r="O99" i="1"/>
  <c r="N99" i="1"/>
  <c r="P99" i="1" s="1"/>
  <c r="O87" i="1"/>
  <c r="N87" i="1"/>
  <c r="O96" i="1"/>
  <c r="N96" i="1"/>
  <c r="O95" i="1"/>
  <c r="N95" i="1"/>
  <c r="O94" i="1"/>
  <c r="N94" i="1"/>
  <c r="O93" i="1"/>
  <c r="N93" i="1"/>
  <c r="O92" i="1"/>
  <c r="N92" i="1"/>
  <c r="O91" i="1"/>
  <c r="N91" i="1"/>
  <c r="O90" i="1"/>
  <c r="N90" i="1"/>
  <c r="O88" i="1"/>
  <c r="N88" i="1"/>
  <c r="P88" i="1" s="1"/>
  <c r="O34" i="1"/>
  <c r="N34" i="1"/>
  <c r="O86" i="1"/>
  <c r="N86" i="1"/>
  <c r="O85" i="1"/>
  <c r="N85" i="1"/>
  <c r="O84" i="1"/>
  <c r="N84" i="1"/>
  <c r="O83" i="1"/>
  <c r="N83" i="1"/>
  <c r="O82" i="1"/>
  <c r="N82" i="1"/>
  <c r="O81" i="1"/>
  <c r="N81" i="1"/>
  <c r="O79" i="1"/>
  <c r="N79" i="1"/>
  <c r="O78" i="1"/>
  <c r="N78" i="1"/>
  <c r="P78" i="1" s="1"/>
  <c r="O53" i="1"/>
  <c r="N53" i="1"/>
  <c r="O77" i="1"/>
  <c r="N77" i="1"/>
  <c r="O76" i="1"/>
  <c r="N76" i="1"/>
  <c r="O73" i="1"/>
  <c r="N73" i="1"/>
  <c r="O74" i="1"/>
  <c r="N74" i="1"/>
  <c r="O54" i="1"/>
  <c r="N54" i="1"/>
  <c r="O72" i="1"/>
  <c r="N72" i="1"/>
  <c r="O71" i="1"/>
  <c r="N71" i="1"/>
  <c r="O70" i="1"/>
  <c r="N70" i="1"/>
  <c r="O69" i="1"/>
  <c r="N69" i="1"/>
  <c r="P69" i="1" s="1"/>
  <c r="O68" i="1"/>
  <c r="N68" i="1"/>
  <c r="O67" i="1"/>
  <c r="N67" i="1"/>
  <c r="O66" i="1"/>
  <c r="N66" i="1"/>
  <c r="O65" i="1"/>
  <c r="N65" i="1"/>
  <c r="O64" i="1"/>
  <c r="N64" i="1"/>
  <c r="O62" i="1"/>
  <c r="N62" i="1"/>
  <c r="O60" i="1"/>
  <c r="N60" i="1"/>
  <c r="O59" i="1"/>
  <c r="N59" i="1"/>
  <c r="O58" i="1"/>
  <c r="N58" i="1"/>
  <c r="P58" i="1" s="1"/>
  <c r="O22" i="1"/>
  <c r="N22" i="1"/>
  <c r="O57" i="1"/>
  <c r="N57" i="1"/>
  <c r="O55" i="1"/>
  <c r="N55" i="1"/>
  <c r="O50" i="1"/>
  <c r="N50" i="1"/>
  <c r="O46" i="1"/>
  <c r="N46" i="1"/>
  <c r="P46" i="1" s="1"/>
  <c r="O27" i="1"/>
  <c r="N27" i="1"/>
  <c r="O51" i="1"/>
  <c r="N51" i="1"/>
  <c r="O49" i="1"/>
  <c r="N49" i="1"/>
  <c r="O35" i="1"/>
  <c r="N35" i="1"/>
  <c r="O47" i="1"/>
  <c r="N47" i="1"/>
  <c r="O36" i="1"/>
  <c r="N36" i="1"/>
  <c r="O44" i="1"/>
  <c r="N44" i="1"/>
  <c r="O43" i="1"/>
  <c r="N43" i="1"/>
  <c r="P43" i="1" s="1"/>
  <c r="O42" i="1"/>
  <c r="N42" i="1"/>
  <c r="O41" i="1"/>
  <c r="N41" i="1"/>
  <c r="O39" i="1"/>
  <c r="N39" i="1"/>
  <c r="O40" i="1"/>
  <c r="N40" i="1"/>
  <c r="O38" i="1"/>
  <c r="N38" i="1"/>
  <c r="O37" i="1"/>
  <c r="N37" i="1"/>
  <c r="O33" i="1"/>
  <c r="N33" i="1"/>
  <c r="O24" i="1"/>
  <c r="N24" i="1"/>
  <c r="O32" i="1"/>
  <c r="N32" i="1"/>
  <c r="O30" i="1"/>
  <c r="N30" i="1"/>
  <c r="P30" i="1" s="1"/>
  <c r="O29" i="1"/>
  <c r="N29" i="1"/>
  <c r="O28" i="1"/>
  <c r="N28" i="1"/>
  <c r="O26" i="1"/>
  <c r="N26" i="1"/>
  <c r="O25" i="1"/>
  <c r="N25" i="1"/>
  <c r="O20" i="1"/>
  <c r="N20" i="1"/>
  <c r="O23" i="1"/>
  <c r="N23" i="1"/>
  <c r="O16" i="1"/>
  <c r="N16" i="1"/>
  <c r="O21" i="1"/>
  <c r="N21" i="1"/>
  <c r="O17" i="1"/>
  <c r="N17" i="1"/>
  <c r="O19" i="1"/>
  <c r="N19" i="1"/>
  <c r="P19" i="1" s="1"/>
  <c r="O11" i="1"/>
  <c r="N11" i="1"/>
  <c r="O15" i="1"/>
  <c r="N15" i="1"/>
  <c r="O14" i="1"/>
  <c r="N14" i="1"/>
  <c r="O13" i="1"/>
  <c r="N13" i="1"/>
  <c r="O12" i="1"/>
  <c r="N12" i="1"/>
  <c r="M32" i="1"/>
  <c r="M30" i="1"/>
  <c r="M29" i="1"/>
  <c r="M28" i="1"/>
  <c r="M26" i="1"/>
  <c r="M25" i="1"/>
  <c r="M20" i="1"/>
  <c r="M23" i="1"/>
  <c r="M16" i="1"/>
  <c r="M21" i="1"/>
  <c r="M17" i="1"/>
  <c r="M19" i="1"/>
  <c r="M11" i="1"/>
  <c r="M15" i="1"/>
  <c r="M14" i="1"/>
  <c r="M13" i="1"/>
  <c r="M12" i="1"/>
  <c r="O10" i="1"/>
  <c r="N10" i="1"/>
  <c r="AT869" i="1"/>
  <c r="AS869" i="1"/>
  <c r="AP869" i="1"/>
  <c r="AT868" i="1"/>
  <c r="AS868" i="1"/>
  <c r="AP868" i="1"/>
  <c r="AT867" i="1"/>
  <c r="AS867" i="1"/>
  <c r="AP867" i="1"/>
  <c r="AT866" i="1"/>
  <c r="AS866" i="1"/>
  <c r="AP866" i="1"/>
  <c r="AT865" i="1"/>
  <c r="AS865" i="1"/>
  <c r="AP865" i="1"/>
  <c r="AT864" i="1"/>
  <c r="AS864" i="1"/>
  <c r="AP864" i="1"/>
  <c r="AT863" i="1"/>
  <c r="AS863" i="1"/>
  <c r="AP863" i="1"/>
  <c r="AT862" i="1"/>
  <c r="AS862" i="1"/>
  <c r="AP862" i="1"/>
  <c r="AT861" i="1"/>
  <c r="AS861" i="1"/>
  <c r="AP861" i="1"/>
  <c r="AT860" i="1"/>
  <c r="AS860" i="1"/>
  <c r="AP860" i="1"/>
  <c r="AT859" i="1"/>
  <c r="AS859" i="1"/>
  <c r="AP859" i="1"/>
  <c r="AT858" i="1"/>
  <c r="AS858" i="1"/>
  <c r="AP858" i="1"/>
  <c r="AT857" i="1"/>
  <c r="AS857" i="1"/>
  <c r="AP857" i="1"/>
  <c r="AT856" i="1"/>
  <c r="AS856" i="1"/>
  <c r="AP856" i="1"/>
  <c r="AT855" i="1"/>
  <c r="AS855" i="1"/>
  <c r="AP855" i="1"/>
  <c r="AT854" i="1"/>
  <c r="AS854" i="1"/>
  <c r="AP854" i="1"/>
  <c r="AT853" i="1"/>
  <c r="AS853" i="1"/>
  <c r="AP853" i="1"/>
  <c r="AT852" i="1"/>
  <c r="AS852" i="1"/>
  <c r="AP852" i="1"/>
  <c r="AT851" i="1"/>
  <c r="AS851" i="1"/>
  <c r="AP851" i="1"/>
  <c r="AT846" i="1"/>
  <c r="AS846" i="1"/>
  <c r="AP846" i="1"/>
  <c r="AT845" i="1"/>
  <c r="AS845" i="1"/>
  <c r="AP845" i="1"/>
  <c r="AT844" i="1"/>
  <c r="AS844" i="1"/>
  <c r="AP844" i="1"/>
  <c r="AT843" i="1"/>
  <c r="AS843" i="1"/>
  <c r="AP843" i="1"/>
  <c r="AT842" i="1"/>
  <c r="AS842" i="1"/>
  <c r="AP842" i="1"/>
  <c r="AT840" i="1"/>
  <c r="AP840" i="1"/>
  <c r="M839" i="1"/>
  <c r="M838" i="1"/>
  <c r="M837" i="1"/>
  <c r="M836" i="1"/>
  <c r="M835" i="1"/>
  <c r="M834" i="1"/>
  <c r="M833" i="1"/>
  <c r="M832" i="1"/>
  <c r="M831" i="1"/>
  <c r="M830" i="1"/>
  <c r="M829" i="1"/>
  <c r="M828" i="1"/>
  <c r="M827" i="1"/>
  <c r="M417" i="1"/>
  <c r="M826" i="1"/>
  <c r="M825" i="1"/>
  <c r="M824" i="1"/>
  <c r="M823" i="1"/>
  <c r="M822" i="1"/>
  <c r="M821" i="1"/>
  <c r="M820" i="1"/>
  <c r="M819" i="1"/>
  <c r="M818" i="1"/>
  <c r="M816" i="1"/>
  <c r="M815" i="1"/>
  <c r="M814" i="1"/>
  <c r="M813" i="1"/>
  <c r="M812" i="1"/>
  <c r="M811" i="1"/>
  <c r="M810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434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11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1" i="1"/>
  <c r="M700" i="1"/>
  <c r="M699" i="1"/>
  <c r="M698" i="1"/>
  <c r="M697" i="1"/>
  <c r="M696" i="1"/>
  <c r="M695" i="1"/>
  <c r="M694" i="1"/>
  <c r="M692" i="1"/>
  <c r="M691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266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188" i="1"/>
  <c r="M616" i="1"/>
  <c r="M615" i="1"/>
  <c r="M614" i="1"/>
  <c r="M613" i="1"/>
  <c r="M612" i="1"/>
  <c r="M611" i="1"/>
  <c r="M610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416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199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304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2" i="1"/>
  <c r="M429" i="1"/>
  <c r="M428" i="1"/>
  <c r="M702" i="1"/>
  <c r="M426" i="1"/>
  <c r="M424" i="1"/>
  <c r="M423" i="1"/>
  <c r="M422" i="1"/>
  <c r="M421" i="1"/>
  <c r="M418" i="1"/>
  <c r="M415" i="1"/>
  <c r="M414" i="1"/>
  <c r="M314" i="1"/>
  <c r="M412" i="1"/>
  <c r="M411" i="1"/>
  <c r="M408" i="1"/>
  <c r="M407" i="1"/>
  <c r="M406" i="1"/>
  <c r="M405" i="1"/>
  <c r="M404" i="1"/>
  <c r="M403" i="1"/>
  <c r="M121" i="1"/>
  <c r="M402" i="1"/>
  <c r="M401" i="1"/>
  <c r="M400" i="1"/>
  <c r="M399" i="1"/>
  <c r="M398" i="1"/>
  <c r="M397" i="1"/>
  <c r="M396" i="1"/>
  <c r="M395" i="1"/>
  <c r="M394" i="1"/>
  <c r="M393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427" i="1"/>
  <c r="M376" i="1"/>
  <c r="M375" i="1"/>
  <c r="M374" i="1"/>
  <c r="M373" i="1"/>
  <c r="M372" i="1"/>
  <c r="M371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420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3" i="1"/>
  <c r="M312" i="1"/>
  <c r="M311" i="1"/>
  <c r="M310" i="1"/>
  <c r="M309" i="1"/>
  <c r="M308" i="1"/>
  <c r="M307" i="1"/>
  <c r="M306" i="1"/>
  <c r="M305" i="1"/>
  <c r="M303" i="1"/>
  <c r="M302" i="1"/>
  <c r="M301" i="1"/>
  <c r="M97" i="1"/>
  <c r="M300" i="1"/>
  <c r="M299" i="1"/>
  <c r="M298" i="1"/>
  <c r="M297" i="1"/>
  <c r="M296" i="1"/>
  <c r="M295" i="1"/>
  <c r="M294" i="1"/>
  <c r="M293" i="1"/>
  <c r="M292" i="1"/>
  <c r="M291" i="1"/>
  <c r="M290" i="1"/>
  <c r="M109" i="1"/>
  <c r="M289" i="1"/>
  <c r="M56" i="1"/>
  <c r="M288" i="1"/>
  <c r="M287" i="1"/>
  <c r="M286" i="1"/>
  <c r="M285" i="1"/>
  <c r="M430" i="1"/>
  <c r="M283" i="1"/>
  <c r="M282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5" i="1"/>
  <c r="M264" i="1"/>
  <c r="M263" i="1"/>
  <c r="M262" i="1"/>
  <c r="M261" i="1"/>
  <c r="M259" i="1"/>
  <c r="M258" i="1"/>
  <c r="M257" i="1"/>
  <c r="M256" i="1"/>
  <c r="M255" i="1"/>
  <c r="M254" i="1"/>
  <c r="M252" i="1"/>
  <c r="M250" i="1"/>
  <c r="M249" i="1"/>
  <c r="M248" i="1"/>
  <c r="M247" i="1"/>
  <c r="M246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7" i="1"/>
  <c r="M206" i="1"/>
  <c r="M205" i="1"/>
  <c r="M204" i="1"/>
  <c r="M108" i="1"/>
  <c r="M203" i="1"/>
  <c r="M202" i="1"/>
  <c r="M201" i="1"/>
  <c r="M200" i="1"/>
  <c r="M198" i="1"/>
  <c r="M197" i="1"/>
  <c r="M196" i="1"/>
  <c r="M195" i="1"/>
  <c r="M194" i="1"/>
  <c r="M193" i="1"/>
  <c r="M192" i="1"/>
  <c r="M191" i="1"/>
  <c r="M281" i="1"/>
  <c r="M190" i="1"/>
  <c r="M189" i="1"/>
  <c r="M187" i="1"/>
  <c r="M186" i="1"/>
  <c r="M185" i="1"/>
  <c r="M184" i="1"/>
  <c r="M183" i="1"/>
  <c r="M182" i="1"/>
  <c r="M181" i="1"/>
  <c r="M179" i="1"/>
  <c r="M178" i="1"/>
  <c r="M177" i="1"/>
  <c r="M176" i="1"/>
  <c r="M175" i="1"/>
  <c r="M174" i="1"/>
  <c r="M173" i="1"/>
  <c r="M172" i="1"/>
  <c r="M171" i="1"/>
  <c r="M170" i="1"/>
  <c r="M180" i="1"/>
  <c r="M169" i="1"/>
  <c r="M168" i="1"/>
  <c r="M167" i="1"/>
  <c r="M166" i="1"/>
  <c r="M165" i="1"/>
  <c r="M164" i="1"/>
  <c r="M163" i="1"/>
  <c r="M162" i="1"/>
  <c r="M161" i="1"/>
  <c r="M160" i="1"/>
  <c r="M158" i="1"/>
  <c r="M157" i="1"/>
  <c r="M155" i="1"/>
  <c r="M154" i="1"/>
  <c r="M153" i="1"/>
  <c r="M152" i="1"/>
  <c r="M151" i="1"/>
  <c r="M150" i="1"/>
  <c r="M149" i="1"/>
  <c r="M148" i="1"/>
  <c r="M147" i="1"/>
  <c r="M146" i="1"/>
  <c r="M145" i="1"/>
  <c r="M143" i="1"/>
  <c r="M142" i="1"/>
  <c r="M141" i="1"/>
  <c r="M140" i="1"/>
  <c r="M139" i="1"/>
  <c r="M138" i="1"/>
  <c r="M134" i="1"/>
  <c r="M133" i="1"/>
  <c r="M132" i="1"/>
  <c r="M135" i="1"/>
  <c r="M131" i="1"/>
  <c r="M130" i="1"/>
  <c r="M128" i="1"/>
  <c r="M127" i="1"/>
  <c r="M63" i="1"/>
  <c r="M126" i="1"/>
  <c r="M75" i="1"/>
  <c r="M124" i="1"/>
  <c r="M123" i="1"/>
  <c r="M122" i="1"/>
  <c r="M117" i="1"/>
  <c r="M116" i="1"/>
  <c r="M115" i="1"/>
  <c r="M114" i="1"/>
  <c r="M113" i="1"/>
  <c r="M112" i="1"/>
  <c r="M111" i="1"/>
  <c r="M110" i="1"/>
  <c r="M31" i="1"/>
  <c r="M106" i="1"/>
  <c r="M104" i="1"/>
  <c r="M89" i="1"/>
  <c r="M102" i="1"/>
  <c r="M101" i="1"/>
  <c r="M100" i="1"/>
  <c r="M99" i="1"/>
  <c r="M87" i="1"/>
  <c r="M96" i="1"/>
  <c r="M95" i="1"/>
  <c r="M94" i="1"/>
  <c r="M93" i="1"/>
  <c r="M92" i="1"/>
  <c r="M91" i="1"/>
  <c r="M90" i="1"/>
  <c r="M88" i="1"/>
  <c r="M34" i="1"/>
  <c r="M86" i="1"/>
  <c r="M85" i="1"/>
  <c r="M84" i="1"/>
  <c r="M83" i="1"/>
  <c r="M82" i="1"/>
  <c r="M81" i="1"/>
  <c r="M79" i="1"/>
  <c r="M78" i="1"/>
  <c r="M53" i="1"/>
  <c r="M77" i="1"/>
  <c r="M76" i="1"/>
  <c r="M73" i="1"/>
  <c r="M74" i="1"/>
  <c r="M54" i="1"/>
  <c r="M72" i="1"/>
  <c r="M71" i="1"/>
  <c r="M70" i="1"/>
  <c r="M69" i="1"/>
  <c r="M68" i="1"/>
  <c r="M67" i="1"/>
  <c r="M66" i="1"/>
  <c r="M65" i="1"/>
  <c r="M64" i="1"/>
  <c r="M62" i="1"/>
  <c r="M60" i="1"/>
  <c r="M59" i="1"/>
  <c r="M58" i="1"/>
  <c r="M22" i="1"/>
  <c r="M57" i="1"/>
  <c r="M55" i="1"/>
  <c r="M50" i="1"/>
  <c r="M46" i="1"/>
  <c r="M27" i="1"/>
  <c r="M51" i="1"/>
  <c r="M49" i="1"/>
  <c r="M35" i="1"/>
  <c r="M47" i="1"/>
  <c r="M36" i="1"/>
  <c r="M44" i="1"/>
  <c r="M43" i="1"/>
  <c r="M42" i="1"/>
  <c r="M41" i="1"/>
  <c r="M39" i="1"/>
  <c r="M40" i="1"/>
  <c r="M38" i="1"/>
  <c r="M37" i="1"/>
  <c r="M33" i="1"/>
  <c r="M24" i="1"/>
  <c r="M10" i="1"/>
  <c r="I817" i="1"/>
  <c r="F817" i="1" s="1"/>
  <c r="I667" i="1"/>
  <c r="F667" i="1" s="1"/>
  <c r="I839" i="1"/>
  <c r="F839" i="1" s="1"/>
  <c r="H839" i="1" s="1"/>
  <c r="I838" i="1"/>
  <c r="F838" i="1" s="1"/>
  <c r="H838" i="1" s="1"/>
  <c r="I837" i="1"/>
  <c r="F837" i="1" s="1"/>
  <c r="H837" i="1" s="1"/>
  <c r="I836" i="1"/>
  <c r="F836" i="1" s="1"/>
  <c r="H836" i="1" s="1"/>
  <c r="I835" i="1"/>
  <c r="F835" i="1" s="1"/>
  <c r="H835" i="1" s="1"/>
  <c r="I834" i="1"/>
  <c r="F834" i="1" s="1"/>
  <c r="I833" i="1"/>
  <c r="F833" i="1" s="1"/>
  <c r="I832" i="1"/>
  <c r="F832" i="1" s="1"/>
  <c r="I831" i="1"/>
  <c r="F831" i="1" s="1"/>
  <c r="I830" i="1"/>
  <c r="F830" i="1" s="1"/>
  <c r="I829" i="1"/>
  <c r="F829" i="1" s="1"/>
  <c r="I828" i="1"/>
  <c r="F828" i="1" s="1"/>
  <c r="I827" i="1"/>
  <c r="F827" i="1" s="1"/>
  <c r="I417" i="1"/>
  <c r="F417" i="1" s="1"/>
  <c r="I826" i="1"/>
  <c r="I825" i="1"/>
  <c r="I824" i="1"/>
  <c r="I823" i="1"/>
  <c r="I822" i="1"/>
  <c r="I821" i="1"/>
  <c r="I820" i="1"/>
  <c r="I819" i="1"/>
  <c r="I818" i="1"/>
  <c r="I816" i="1"/>
  <c r="I815" i="1"/>
  <c r="I814" i="1"/>
  <c r="I813" i="1"/>
  <c r="I812" i="1"/>
  <c r="I811" i="1"/>
  <c r="F811" i="1" s="1"/>
  <c r="I810" i="1"/>
  <c r="F810" i="1" s="1"/>
  <c r="I809" i="1"/>
  <c r="F809" i="1" s="1"/>
  <c r="I808" i="1"/>
  <c r="F808" i="1" s="1"/>
  <c r="I807" i="1"/>
  <c r="F807" i="1" s="1"/>
  <c r="I806" i="1"/>
  <c r="F806" i="1" s="1"/>
  <c r="I805" i="1"/>
  <c r="F805" i="1" s="1"/>
  <c r="I804" i="1"/>
  <c r="F804" i="1" s="1"/>
  <c r="I803" i="1"/>
  <c r="F803" i="1" s="1"/>
  <c r="I802" i="1"/>
  <c r="F802" i="1" s="1"/>
  <c r="I801" i="1"/>
  <c r="F801" i="1" s="1"/>
  <c r="I800" i="1"/>
  <c r="F800" i="1" s="1"/>
  <c r="I799" i="1"/>
  <c r="F799" i="1" s="1"/>
  <c r="I798" i="1"/>
  <c r="F798" i="1" s="1"/>
  <c r="I797" i="1"/>
  <c r="F797" i="1" s="1"/>
  <c r="I796" i="1"/>
  <c r="F796" i="1" s="1"/>
  <c r="I795" i="1"/>
  <c r="F795" i="1" s="1"/>
  <c r="I794" i="1"/>
  <c r="F794" i="1" s="1"/>
  <c r="I793" i="1"/>
  <c r="F793" i="1" s="1"/>
  <c r="I792" i="1"/>
  <c r="F792" i="1" s="1"/>
  <c r="I791" i="1"/>
  <c r="F791" i="1" s="1"/>
  <c r="I790" i="1"/>
  <c r="F790" i="1" s="1"/>
  <c r="I789" i="1"/>
  <c r="F789" i="1" s="1"/>
  <c r="I434" i="1"/>
  <c r="I788" i="1"/>
  <c r="F788" i="1" s="1"/>
  <c r="I787" i="1"/>
  <c r="F787" i="1" s="1"/>
  <c r="I786" i="1"/>
  <c r="F786" i="1" s="1"/>
  <c r="I785" i="1"/>
  <c r="F785" i="1" s="1"/>
  <c r="I784" i="1"/>
  <c r="F784" i="1" s="1"/>
  <c r="I783" i="1"/>
  <c r="F783" i="1" s="1"/>
  <c r="I782" i="1"/>
  <c r="F782" i="1" s="1"/>
  <c r="I781" i="1"/>
  <c r="F781" i="1" s="1"/>
  <c r="I780" i="1"/>
  <c r="F780" i="1" s="1"/>
  <c r="I779" i="1"/>
  <c r="F779" i="1" s="1"/>
  <c r="I778" i="1"/>
  <c r="F778" i="1" s="1"/>
  <c r="I777" i="1"/>
  <c r="F777" i="1" s="1"/>
  <c r="I776" i="1"/>
  <c r="F776" i="1" s="1"/>
  <c r="I775" i="1"/>
  <c r="F775" i="1" s="1"/>
  <c r="I774" i="1"/>
  <c r="F774" i="1" s="1"/>
  <c r="I773" i="1"/>
  <c r="F773" i="1" s="1"/>
  <c r="I772" i="1"/>
  <c r="F772" i="1" s="1"/>
  <c r="I771" i="1"/>
  <c r="F771" i="1" s="1"/>
  <c r="I770" i="1"/>
  <c r="F770" i="1" s="1"/>
  <c r="I769" i="1"/>
  <c r="F769" i="1" s="1"/>
  <c r="I768" i="1"/>
  <c r="F768" i="1" s="1"/>
  <c r="I118" i="1"/>
  <c r="F118" i="1" s="1"/>
  <c r="I767" i="1"/>
  <c r="F767" i="1" s="1"/>
  <c r="I766" i="1"/>
  <c r="F766" i="1" s="1"/>
  <c r="I765" i="1"/>
  <c r="F765" i="1" s="1"/>
  <c r="I764" i="1"/>
  <c r="F764" i="1" s="1"/>
  <c r="I763" i="1"/>
  <c r="F763" i="1" s="1"/>
  <c r="I762" i="1"/>
  <c r="F762" i="1" s="1"/>
  <c r="I761" i="1"/>
  <c r="F761" i="1" s="1"/>
  <c r="I760" i="1"/>
  <c r="F760" i="1" s="1"/>
  <c r="I759" i="1"/>
  <c r="F759" i="1" s="1"/>
  <c r="I758" i="1"/>
  <c r="F758" i="1" s="1"/>
  <c r="I757" i="1"/>
  <c r="F757" i="1" s="1"/>
  <c r="I756" i="1"/>
  <c r="F756" i="1" s="1"/>
  <c r="I755" i="1"/>
  <c r="F755" i="1" s="1"/>
  <c r="I754" i="1"/>
  <c r="F754" i="1" s="1"/>
  <c r="I753" i="1"/>
  <c r="F753" i="1" s="1"/>
  <c r="I752" i="1"/>
  <c r="F752" i="1" s="1"/>
  <c r="I751" i="1"/>
  <c r="F751" i="1" s="1"/>
  <c r="I750" i="1"/>
  <c r="F750" i="1" s="1"/>
  <c r="I749" i="1"/>
  <c r="F749" i="1" s="1"/>
  <c r="I748" i="1"/>
  <c r="F748" i="1" s="1"/>
  <c r="I747" i="1"/>
  <c r="F747" i="1" s="1"/>
  <c r="I746" i="1"/>
  <c r="F746" i="1" s="1"/>
  <c r="I745" i="1"/>
  <c r="F745" i="1" s="1"/>
  <c r="I744" i="1"/>
  <c r="F744" i="1" s="1"/>
  <c r="I743" i="1"/>
  <c r="F743" i="1" s="1"/>
  <c r="I742" i="1"/>
  <c r="F742" i="1" s="1"/>
  <c r="I741" i="1"/>
  <c r="F741" i="1" s="1"/>
  <c r="I740" i="1"/>
  <c r="F740" i="1" s="1"/>
  <c r="I739" i="1"/>
  <c r="F739" i="1" s="1"/>
  <c r="I738" i="1"/>
  <c r="F738" i="1" s="1"/>
  <c r="I737" i="1"/>
  <c r="F737" i="1" s="1"/>
  <c r="I736" i="1"/>
  <c r="F736" i="1" s="1"/>
  <c r="I735" i="1"/>
  <c r="F735" i="1" s="1"/>
  <c r="I734" i="1"/>
  <c r="F734" i="1" s="1"/>
  <c r="I733" i="1"/>
  <c r="F733" i="1" s="1"/>
  <c r="I732" i="1"/>
  <c r="F732" i="1" s="1"/>
  <c r="I731" i="1"/>
  <c r="F731" i="1" s="1"/>
  <c r="I730" i="1"/>
  <c r="F730" i="1" s="1"/>
  <c r="I729" i="1"/>
  <c r="F729" i="1" s="1"/>
  <c r="I728" i="1"/>
  <c r="F728" i="1" s="1"/>
  <c r="I727" i="1"/>
  <c r="F727" i="1" s="1"/>
  <c r="I726" i="1"/>
  <c r="F726" i="1" s="1"/>
  <c r="I725" i="1"/>
  <c r="F725" i="1" s="1"/>
  <c r="I724" i="1"/>
  <c r="F724" i="1" s="1"/>
  <c r="I723" i="1"/>
  <c r="F723" i="1" s="1"/>
  <c r="I722" i="1"/>
  <c r="F722" i="1" s="1"/>
  <c r="I721" i="1"/>
  <c r="F721" i="1" s="1"/>
  <c r="I720" i="1"/>
  <c r="F720" i="1" s="1"/>
  <c r="I719" i="1"/>
  <c r="F719" i="1" s="1"/>
  <c r="I718" i="1"/>
  <c r="F718" i="1" s="1"/>
  <c r="I717" i="1"/>
  <c r="F717" i="1" s="1"/>
  <c r="I716" i="1"/>
  <c r="F716" i="1" s="1"/>
  <c r="I715" i="1"/>
  <c r="F715" i="1" s="1"/>
  <c r="I714" i="1"/>
  <c r="F714" i="1" s="1"/>
  <c r="I713" i="1"/>
  <c r="F713" i="1" s="1"/>
  <c r="I712" i="1"/>
  <c r="F712" i="1" s="1"/>
  <c r="I711" i="1"/>
  <c r="F711" i="1" s="1"/>
  <c r="I710" i="1"/>
  <c r="F710" i="1" s="1"/>
  <c r="I709" i="1"/>
  <c r="F709" i="1" s="1"/>
  <c r="I708" i="1"/>
  <c r="F708" i="1" s="1"/>
  <c r="I707" i="1"/>
  <c r="F707" i="1" s="1"/>
  <c r="I706" i="1"/>
  <c r="F706" i="1" s="1"/>
  <c r="I705" i="1"/>
  <c r="F705" i="1" s="1"/>
  <c r="I704" i="1"/>
  <c r="F704" i="1" s="1"/>
  <c r="I703" i="1"/>
  <c r="F703" i="1" s="1"/>
  <c r="I701" i="1"/>
  <c r="F701" i="1" s="1"/>
  <c r="I700" i="1"/>
  <c r="F700" i="1" s="1"/>
  <c r="I699" i="1"/>
  <c r="F699" i="1" s="1"/>
  <c r="I698" i="1"/>
  <c r="F698" i="1" s="1"/>
  <c r="I697" i="1"/>
  <c r="F697" i="1" s="1"/>
  <c r="I696" i="1"/>
  <c r="F696" i="1" s="1"/>
  <c r="I695" i="1"/>
  <c r="F695" i="1" s="1"/>
  <c r="I694" i="1"/>
  <c r="F694" i="1" s="1"/>
  <c r="I693" i="1"/>
  <c r="I692" i="1"/>
  <c r="F692" i="1" s="1"/>
  <c r="I691" i="1"/>
  <c r="F691" i="1" s="1"/>
  <c r="I690" i="1"/>
  <c r="F690" i="1" s="1"/>
  <c r="I689" i="1"/>
  <c r="F689" i="1" s="1"/>
  <c r="I688" i="1"/>
  <c r="F688" i="1" s="1"/>
  <c r="I687" i="1"/>
  <c r="F687" i="1" s="1"/>
  <c r="I686" i="1"/>
  <c r="F686" i="1" s="1"/>
  <c r="I685" i="1"/>
  <c r="F685" i="1" s="1"/>
  <c r="I684" i="1"/>
  <c r="F684" i="1" s="1"/>
  <c r="I683" i="1"/>
  <c r="F683" i="1" s="1"/>
  <c r="I682" i="1"/>
  <c r="F682" i="1" s="1"/>
  <c r="I681" i="1"/>
  <c r="F681" i="1" s="1"/>
  <c r="I680" i="1"/>
  <c r="F680" i="1" s="1"/>
  <c r="I679" i="1"/>
  <c r="F679" i="1" s="1"/>
  <c r="I678" i="1"/>
  <c r="F678" i="1" s="1"/>
  <c r="I677" i="1"/>
  <c r="F677" i="1" s="1"/>
  <c r="I676" i="1"/>
  <c r="F676" i="1" s="1"/>
  <c r="I675" i="1"/>
  <c r="F675" i="1" s="1"/>
  <c r="I674" i="1"/>
  <c r="F674" i="1" s="1"/>
  <c r="I673" i="1"/>
  <c r="F673" i="1" s="1"/>
  <c r="I672" i="1"/>
  <c r="F672" i="1" s="1"/>
  <c r="I671" i="1"/>
  <c r="F671" i="1" s="1"/>
  <c r="I670" i="1"/>
  <c r="F670" i="1" s="1"/>
  <c r="I669" i="1"/>
  <c r="F669" i="1" s="1"/>
  <c r="I668" i="1"/>
  <c r="F668" i="1" s="1"/>
  <c r="I666" i="1"/>
  <c r="F666" i="1" s="1"/>
  <c r="I665" i="1"/>
  <c r="F665" i="1" s="1"/>
  <c r="I664" i="1"/>
  <c r="F664" i="1" s="1"/>
  <c r="I663" i="1"/>
  <c r="F663" i="1" s="1"/>
  <c r="I662" i="1"/>
  <c r="F662" i="1" s="1"/>
  <c r="I661" i="1"/>
  <c r="F661" i="1" s="1"/>
  <c r="I660" i="1"/>
  <c r="F660" i="1" s="1"/>
  <c r="I659" i="1"/>
  <c r="F659" i="1" s="1"/>
  <c r="I658" i="1"/>
  <c r="F658" i="1" s="1"/>
  <c r="I657" i="1"/>
  <c r="F657" i="1" s="1"/>
  <c r="I656" i="1"/>
  <c r="F656" i="1" s="1"/>
  <c r="I655" i="1"/>
  <c r="F655" i="1" s="1"/>
  <c r="I654" i="1"/>
  <c r="F654" i="1" s="1"/>
  <c r="I653" i="1"/>
  <c r="F653" i="1" s="1"/>
  <c r="I652" i="1"/>
  <c r="F652" i="1" s="1"/>
  <c r="I651" i="1"/>
  <c r="F651" i="1" s="1"/>
  <c r="I650" i="1"/>
  <c r="F650" i="1" s="1"/>
  <c r="I649" i="1"/>
  <c r="F649" i="1" s="1"/>
  <c r="I648" i="1"/>
  <c r="F648" i="1" s="1"/>
  <c r="I647" i="1"/>
  <c r="F647" i="1" s="1"/>
  <c r="I646" i="1"/>
  <c r="F646" i="1" s="1"/>
  <c r="I645" i="1"/>
  <c r="F645" i="1" s="1"/>
  <c r="I644" i="1"/>
  <c r="F644" i="1" s="1"/>
  <c r="I643" i="1"/>
  <c r="F643" i="1" s="1"/>
  <c r="I642" i="1"/>
  <c r="F642" i="1" s="1"/>
  <c r="I641" i="1"/>
  <c r="F641" i="1" s="1"/>
  <c r="I640" i="1"/>
  <c r="F640" i="1" s="1"/>
  <c r="I639" i="1"/>
  <c r="F639" i="1" s="1"/>
  <c r="I638" i="1"/>
  <c r="F638" i="1" s="1"/>
  <c r="I637" i="1"/>
  <c r="F637" i="1" s="1"/>
  <c r="I636" i="1"/>
  <c r="F636" i="1" s="1"/>
  <c r="I635" i="1"/>
  <c r="F635" i="1" s="1"/>
  <c r="I634" i="1"/>
  <c r="F634" i="1" s="1"/>
  <c r="I633" i="1"/>
  <c r="F633" i="1" s="1"/>
  <c r="I632" i="1"/>
  <c r="F632" i="1" s="1"/>
  <c r="I266" i="1"/>
  <c r="I631" i="1"/>
  <c r="F631" i="1" s="1"/>
  <c r="I630" i="1"/>
  <c r="F630" i="1" s="1"/>
  <c r="I629" i="1"/>
  <c r="F629" i="1" s="1"/>
  <c r="I628" i="1"/>
  <c r="F628" i="1" s="1"/>
  <c r="I627" i="1"/>
  <c r="F627" i="1" s="1"/>
  <c r="I626" i="1"/>
  <c r="F626" i="1" s="1"/>
  <c r="I625" i="1"/>
  <c r="F625" i="1" s="1"/>
  <c r="I624" i="1"/>
  <c r="F624" i="1" s="1"/>
  <c r="I623" i="1"/>
  <c r="F623" i="1" s="1"/>
  <c r="I622" i="1"/>
  <c r="F622" i="1" s="1"/>
  <c r="I621" i="1"/>
  <c r="F621" i="1" s="1"/>
  <c r="I620" i="1"/>
  <c r="F620" i="1" s="1"/>
  <c r="I619" i="1"/>
  <c r="F619" i="1" s="1"/>
  <c r="I618" i="1"/>
  <c r="F618" i="1" s="1"/>
  <c r="I617" i="1"/>
  <c r="F617" i="1" s="1"/>
  <c r="I188" i="1"/>
  <c r="F188" i="1" s="1"/>
  <c r="I616" i="1"/>
  <c r="F616" i="1" s="1"/>
  <c r="I615" i="1"/>
  <c r="F615" i="1" s="1"/>
  <c r="I614" i="1"/>
  <c r="F614" i="1" s="1"/>
  <c r="I613" i="1"/>
  <c r="F613" i="1" s="1"/>
  <c r="I612" i="1"/>
  <c r="F612" i="1" s="1"/>
  <c r="I611" i="1"/>
  <c r="F611" i="1" s="1"/>
  <c r="I610" i="1"/>
  <c r="F610" i="1" s="1"/>
  <c r="I609" i="1"/>
  <c r="F609" i="1" s="1"/>
  <c r="I608" i="1"/>
  <c r="F608" i="1" s="1"/>
  <c r="I607" i="1"/>
  <c r="F607" i="1" s="1"/>
  <c r="I606" i="1"/>
  <c r="F606" i="1" s="1"/>
  <c r="I605" i="1"/>
  <c r="F605" i="1" s="1"/>
  <c r="I604" i="1"/>
  <c r="F604" i="1" s="1"/>
  <c r="I603" i="1"/>
  <c r="F603" i="1" s="1"/>
  <c r="I602" i="1"/>
  <c r="F602" i="1" s="1"/>
  <c r="I601" i="1"/>
  <c r="F601" i="1" s="1"/>
  <c r="I600" i="1"/>
  <c r="F600" i="1" s="1"/>
  <c r="I599" i="1"/>
  <c r="F599" i="1" s="1"/>
  <c r="I598" i="1"/>
  <c r="F598" i="1" s="1"/>
  <c r="I597" i="1"/>
  <c r="F597" i="1" s="1"/>
  <c r="I596" i="1"/>
  <c r="F596" i="1" s="1"/>
  <c r="I595" i="1"/>
  <c r="F595" i="1" s="1"/>
  <c r="I594" i="1"/>
  <c r="F594" i="1" s="1"/>
  <c r="I593" i="1"/>
  <c r="F593" i="1" s="1"/>
  <c r="I592" i="1"/>
  <c r="F592" i="1" s="1"/>
  <c r="I591" i="1"/>
  <c r="F591" i="1" s="1"/>
  <c r="I590" i="1"/>
  <c r="F590" i="1" s="1"/>
  <c r="I589" i="1"/>
  <c r="F589" i="1" s="1"/>
  <c r="I588" i="1"/>
  <c r="F588" i="1" s="1"/>
  <c r="I587" i="1"/>
  <c r="F587" i="1" s="1"/>
  <c r="I586" i="1"/>
  <c r="F586" i="1" s="1"/>
  <c r="I585" i="1"/>
  <c r="F585" i="1" s="1"/>
  <c r="I584" i="1"/>
  <c r="F584" i="1" s="1"/>
  <c r="I583" i="1"/>
  <c r="F583" i="1" s="1"/>
  <c r="I582" i="1"/>
  <c r="F582" i="1" s="1"/>
  <c r="I581" i="1"/>
  <c r="F581" i="1" s="1"/>
  <c r="I580" i="1"/>
  <c r="F580" i="1" s="1"/>
  <c r="I416" i="1"/>
  <c r="I579" i="1"/>
  <c r="F579" i="1" s="1"/>
  <c r="I578" i="1"/>
  <c r="F578" i="1" s="1"/>
  <c r="I577" i="1"/>
  <c r="F577" i="1" s="1"/>
  <c r="I576" i="1"/>
  <c r="F576" i="1" s="1"/>
  <c r="I575" i="1"/>
  <c r="F575" i="1" s="1"/>
  <c r="I574" i="1"/>
  <c r="F574" i="1" s="1"/>
  <c r="I573" i="1"/>
  <c r="F573" i="1" s="1"/>
  <c r="I572" i="1"/>
  <c r="F572" i="1" s="1"/>
  <c r="I571" i="1"/>
  <c r="F571" i="1" s="1"/>
  <c r="I570" i="1"/>
  <c r="F570" i="1" s="1"/>
  <c r="I569" i="1"/>
  <c r="F569" i="1" s="1"/>
  <c r="I568" i="1"/>
  <c r="F568" i="1" s="1"/>
  <c r="I567" i="1"/>
  <c r="F567" i="1" s="1"/>
  <c r="I566" i="1"/>
  <c r="F566" i="1" s="1"/>
  <c r="I565" i="1"/>
  <c r="F565" i="1" s="1"/>
  <c r="I564" i="1"/>
  <c r="F564" i="1" s="1"/>
  <c r="I563" i="1"/>
  <c r="F563" i="1" s="1"/>
  <c r="I562" i="1"/>
  <c r="F562" i="1" s="1"/>
  <c r="I561" i="1"/>
  <c r="F561" i="1" s="1"/>
  <c r="I560" i="1"/>
  <c r="F560" i="1" s="1"/>
  <c r="I559" i="1"/>
  <c r="F559" i="1" s="1"/>
  <c r="I558" i="1"/>
  <c r="F558" i="1" s="1"/>
  <c r="I557" i="1"/>
  <c r="F557" i="1" s="1"/>
  <c r="I556" i="1"/>
  <c r="F556" i="1" s="1"/>
  <c r="I555" i="1"/>
  <c r="F555" i="1" s="1"/>
  <c r="I554" i="1"/>
  <c r="F554" i="1" s="1"/>
  <c r="I553" i="1"/>
  <c r="F553" i="1" s="1"/>
  <c r="I552" i="1"/>
  <c r="F552" i="1" s="1"/>
  <c r="I551" i="1"/>
  <c r="F551" i="1" s="1"/>
  <c r="I550" i="1"/>
  <c r="F550" i="1" s="1"/>
  <c r="I549" i="1"/>
  <c r="F549" i="1" s="1"/>
  <c r="I548" i="1"/>
  <c r="F548" i="1" s="1"/>
  <c r="I547" i="1"/>
  <c r="F547" i="1" s="1"/>
  <c r="I546" i="1"/>
  <c r="F546" i="1" s="1"/>
  <c r="I545" i="1"/>
  <c r="F545" i="1" s="1"/>
  <c r="I544" i="1"/>
  <c r="F544" i="1" s="1"/>
  <c r="I543" i="1"/>
  <c r="F543" i="1" s="1"/>
  <c r="I542" i="1"/>
  <c r="F542" i="1" s="1"/>
  <c r="I541" i="1"/>
  <c r="F541" i="1" s="1"/>
  <c r="I540" i="1"/>
  <c r="F540" i="1" s="1"/>
  <c r="I539" i="1"/>
  <c r="F539" i="1" s="1"/>
  <c r="I538" i="1"/>
  <c r="F538" i="1" s="1"/>
  <c r="I537" i="1"/>
  <c r="F537" i="1" s="1"/>
  <c r="I536" i="1"/>
  <c r="F536" i="1" s="1"/>
  <c r="I535" i="1"/>
  <c r="F535" i="1" s="1"/>
  <c r="I534" i="1"/>
  <c r="F534" i="1" s="1"/>
  <c r="I533" i="1"/>
  <c r="F533" i="1" s="1"/>
  <c r="I532" i="1"/>
  <c r="F532" i="1" s="1"/>
  <c r="I531" i="1"/>
  <c r="F531" i="1" s="1"/>
  <c r="I530" i="1"/>
  <c r="F530" i="1" s="1"/>
  <c r="I529" i="1"/>
  <c r="F529" i="1" s="1"/>
  <c r="I528" i="1"/>
  <c r="F528" i="1" s="1"/>
  <c r="I527" i="1"/>
  <c r="F527" i="1" s="1"/>
  <c r="I526" i="1"/>
  <c r="F526" i="1" s="1"/>
  <c r="I525" i="1"/>
  <c r="F525" i="1" s="1"/>
  <c r="I523" i="1"/>
  <c r="F523" i="1" s="1"/>
  <c r="I522" i="1"/>
  <c r="F522" i="1" s="1"/>
  <c r="I521" i="1"/>
  <c r="F521" i="1" s="1"/>
  <c r="I520" i="1"/>
  <c r="F520" i="1" s="1"/>
  <c r="I519" i="1"/>
  <c r="F519" i="1" s="1"/>
  <c r="I518" i="1"/>
  <c r="F518" i="1" s="1"/>
  <c r="I517" i="1"/>
  <c r="F517" i="1" s="1"/>
  <c r="I516" i="1"/>
  <c r="F516" i="1" s="1"/>
  <c r="I515" i="1"/>
  <c r="F515" i="1" s="1"/>
  <c r="I514" i="1"/>
  <c r="F514" i="1" s="1"/>
  <c r="I513" i="1"/>
  <c r="F513" i="1" s="1"/>
  <c r="I512" i="1"/>
  <c r="F512" i="1" s="1"/>
  <c r="I511" i="1"/>
  <c r="F511" i="1" s="1"/>
  <c r="I510" i="1"/>
  <c r="F510" i="1" s="1"/>
  <c r="I509" i="1"/>
  <c r="F509" i="1" s="1"/>
  <c r="I508" i="1"/>
  <c r="F508" i="1" s="1"/>
  <c r="I507" i="1"/>
  <c r="F507" i="1" s="1"/>
  <c r="I506" i="1"/>
  <c r="F506" i="1" s="1"/>
  <c r="I505" i="1"/>
  <c r="F505" i="1" s="1"/>
  <c r="I504" i="1"/>
  <c r="F504" i="1" s="1"/>
  <c r="I503" i="1"/>
  <c r="F503" i="1" s="1"/>
  <c r="I502" i="1"/>
  <c r="F502" i="1" s="1"/>
  <c r="I501" i="1"/>
  <c r="F501" i="1" s="1"/>
  <c r="I500" i="1"/>
  <c r="F500" i="1" s="1"/>
  <c r="I499" i="1"/>
  <c r="F499" i="1" s="1"/>
  <c r="I498" i="1"/>
  <c r="F498" i="1" s="1"/>
  <c r="I497" i="1"/>
  <c r="F497" i="1" s="1"/>
  <c r="I199" i="1"/>
  <c r="I496" i="1"/>
  <c r="F496" i="1" s="1"/>
  <c r="I495" i="1"/>
  <c r="F495" i="1" s="1"/>
  <c r="I494" i="1"/>
  <c r="F494" i="1" s="1"/>
  <c r="I493" i="1"/>
  <c r="F493" i="1" s="1"/>
  <c r="I492" i="1"/>
  <c r="F492" i="1" s="1"/>
  <c r="I491" i="1"/>
  <c r="F491" i="1" s="1"/>
  <c r="I490" i="1"/>
  <c r="F490" i="1" s="1"/>
  <c r="I489" i="1"/>
  <c r="F489" i="1" s="1"/>
  <c r="I488" i="1"/>
  <c r="F488" i="1" s="1"/>
  <c r="I487" i="1"/>
  <c r="F487" i="1" s="1"/>
  <c r="I486" i="1"/>
  <c r="F486" i="1" s="1"/>
  <c r="I485" i="1"/>
  <c r="F485" i="1" s="1"/>
  <c r="I484" i="1"/>
  <c r="F484" i="1" s="1"/>
  <c r="I483" i="1"/>
  <c r="F483" i="1" s="1"/>
  <c r="I482" i="1"/>
  <c r="F482" i="1" s="1"/>
  <c r="I481" i="1"/>
  <c r="F481" i="1" s="1"/>
  <c r="I480" i="1"/>
  <c r="F480" i="1" s="1"/>
  <c r="I479" i="1"/>
  <c r="F479" i="1" s="1"/>
  <c r="I478" i="1"/>
  <c r="F478" i="1" s="1"/>
  <c r="I477" i="1"/>
  <c r="F477" i="1" s="1"/>
  <c r="I476" i="1"/>
  <c r="F476" i="1" s="1"/>
  <c r="I475" i="1"/>
  <c r="F475" i="1" s="1"/>
  <c r="I474" i="1"/>
  <c r="F474" i="1" s="1"/>
  <c r="I473" i="1"/>
  <c r="F473" i="1" s="1"/>
  <c r="I472" i="1"/>
  <c r="F472" i="1" s="1"/>
  <c r="I304" i="1"/>
  <c r="I471" i="1"/>
  <c r="F471" i="1" s="1"/>
  <c r="I470" i="1"/>
  <c r="F470" i="1" s="1"/>
  <c r="I469" i="1"/>
  <c r="F469" i="1" s="1"/>
  <c r="I468" i="1"/>
  <c r="F468" i="1" s="1"/>
  <c r="I467" i="1"/>
  <c r="F467" i="1" s="1"/>
  <c r="I466" i="1"/>
  <c r="F466" i="1" s="1"/>
  <c r="I465" i="1"/>
  <c r="F465" i="1" s="1"/>
  <c r="I464" i="1"/>
  <c r="F464" i="1" s="1"/>
  <c r="I463" i="1"/>
  <c r="F463" i="1" s="1"/>
  <c r="I462" i="1"/>
  <c r="F462" i="1" s="1"/>
  <c r="I461" i="1"/>
  <c r="F461" i="1" s="1"/>
  <c r="I460" i="1"/>
  <c r="F460" i="1" s="1"/>
  <c r="I459" i="1"/>
  <c r="F459" i="1" s="1"/>
  <c r="I458" i="1"/>
  <c r="F458" i="1" s="1"/>
  <c r="I457" i="1"/>
  <c r="F457" i="1" s="1"/>
  <c r="I456" i="1"/>
  <c r="F456" i="1" s="1"/>
  <c r="I455" i="1"/>
  <c r="F455" i="1" s="1"/>
  <c r="I454" i="1"/>
  <c r="F454" i="1" s="1"/>
  <c r="I453" i="1"/>
  <c r="F453" i="1" s="1"/>
  <c r="I452" i="1"/>
  <c r="F452" i="1" s="1"/>
  <c r="I451" i="1"/>
  <c r="F451" i="1" s="1"/>
  <c r="I450" i="1"/>
  <c r="F450" i="1" s="1"/>
  <c r="I449" i="1"/>
  <c r="F449" i="1" s="1"/>
  <c r="I448" i="1"/>
  <c r="F448" i="1" s="1"/>
  <c r="I447" i="1"/>
  <c r="F447" i="1" s="1"/>
  <c r="I446" i="1"/>
  <c r="F446" i="1" s="1"/>
  <c r="I445" i="1"/>
  <c r="F445" i="1" s="1"/>
  <c r="I444" i="1"/>
  <c r="F444" i="1" s="1"/>
  <c r="I443" i="1"/>
  <c r="F443" i="1" s="1"/>
  <c r="H443" i="1" s="1"/>
  <c r="I442" i="1"/>
  <c r="F442" i="1" s="1"/>
  <c r="I441" i="1"/>
  <c r="F441" i="1" s="1"/>
  <c r="I440" i="1"/>
  <c r="F440" i="1" s="1"/>
  <c r="I439" i="1"/>
  <c r="F439" i="1" s="1"/>
  <c r="I438" i="1"/>
  <c r="F438" i="1" s="1"/>
  <c r="I437" i="1"/>
  <c r="F437" i="1" s="1"/>
  <c r="I436" i="1"/>
  <c r="F436" i="1" s="1"/>
  <c r="I435" i="1"/>
  <c r="F435" i="1" s="1"/>
  <c r="I432" i="1"/>
  <c r="F432" i="1" s="1"/>
  <c r="I433" i="1"/>
  <c r="I431" i="1"/>
  <c r="I429" i="1"/>
  <c r="F429" i="1" s="1"/>
  <c r="I428" i="1"/>
  <c r="F428" i="1" s="1"/>
  <c r="I702" i="1"/>
  <c r="F702" i="1" s="1"/>
  <c r="I426" i="1"/>
  <c r="F426" i="1" s="1"/>
  <c r="I425" i="1"/>
  <c r="I424" i="1"/>
  <c r="F424" i="1" s="1"/>
  <c r="I423" i="1"/>
  <c r="F423" i="1" s="1"/>
  <c r="I422" i="1"/>
  <c r="F422" i="1" s="1"/>
  <c r="I421" i="1"/>
  <c r="F421" i="1" s="1"/>
  <c r="I419" i="1"/>
  <c r="I418" i="1"/>
  <c r="F418" i="1" s="1"/>
  <c r="I415" i="1"/>
  <c r="F415" i="1" s="1"/>
  <c r="I414" i="1"/>
  <c r="F414" i="1" s="1"/>
  <c r="I314" i="1"/>
  <c r="I412" i="1"/>
  <c r="F412" i="1" s="1"/>
  <c r="I411" i="1"/>
  <c r="F411" i="1" s="1"/>
  <c r="I410" i="1"/>
  <c r="I409" i="1"/>
  <c r="I408" i="1"/>
  <c r="F408" i="1" s="1"/>
  <c r="I407" i="1"/>
  <c r="F407" i="1" s="1"/>
  <c r="I406" i="1"/>
  <c r="F406" i="1" s="1"/>
  <c r="I405" i="1"/>
  <c r="F405" i="1" s="1"/>
  <c r="I404" i="1"/>
  <c r="F404" i="1" s="1"/>
  <c r="I403" i="1"/>
  <c r="F403" i="1" s="1"/>
  <c r="I121" i="1"/>
  <c r="F121" i="1" s="1"/>
  <c r="I402" i="1"/>
  <c r="F402" i="1" s="1"/>
  <c r="I401" i="1"/>
  <c r="F401" i="1" s="1"/>
  <c r="I400" i="1"/>
  <c r="F400" i="1" s="1"/>
  <c r="I399" i="1"/>
  <c r="F399" i="1" s="1"/>
  <c r="I398" i="1"/>
  <c r="F398" i="1" s="1"/>
  <c r="I397" i="1"/>
  <c r="F397" i="1" s="1"/>
  <c r="I396" i="1"/>
  <c r="F396" i="1" s="1"/>
  <c r="I395" i="1"/>
  <c r="F395" i="1" s="1"/>
  <c r="I394" i="1"/>
  <c r="F394" i="1" s="1"/>
  <c r="I393" i="1"/>
  <c r="F393" i="1" s="1"/>
  <c r="I391" i="1"/>
  <c r="F391" i="1" s="1"/>
  <c r="I390" i="1"/>
  <c r="F390" i="1" s="1"/>
  <c r="I389" i="1"/>
  <c r="F389" i="1" s="1"/>
  <c r="I388" i="1"/>
  <c r="F388" i="1" s="1"/>
  <c r="I387" i="1"/>
  <c r="F387" i="1" s="1"/>
  <c r="I386" i="1"/>
  <c r="F386" i="1" s="1"/>
  <c r="I385" i="1"/>
  <c r="F385" i="1" s="1"/>
  <c r="I384" i="1"/>
  <c r="F384" i="1" s="1"/>
  <c r="I383" i="1"/>
  <c r="F383" i="1" s="1"/>
  <c r="I382" i="1"/>
  <c r="F382" i="1" s="1"/>
  <c r="I381" i="1"/>
  <c r="F381" i="1" s="1"/>
  <c r="I380" i="1"/>
  <c r="F380" i="1" s="1"/>
  <c r="I379" i="1"/>
  <c r="F379" i="1" s="1"/>
  <c r="I378" i="1"/>
  <c r="F378" i="1" s="1"/>
  <c r="I377" i="1"/>
  <c r="F377" i="1" s="1"/>
  <c r="I427" i="1"/>
  <c r="I376" i="1"/>
  <c r="F376" i="1" s="1"/>
  <c r="I375" i="1"/>
  <c r="F375" i="1" s="1"/>
  <c r="I374" i="1"/>
  <c r="F374" i="1" s="1"/>
  <c r="I373" i="1"/>
  <c r="F373" i="1" s="1"/>
  <c r="I372" i="1"/>
  <c r="F372" i="1" s="1"/>
  <c r="I371" i="1"/>
  <c r="F371" i="1" s="1"/>
  <c r="I370" i="1"/>
  <c r="I369" i="1"/>
  <c r="F369" i="1" s="1"/>
  <c r="I368" i="1"/>
  <c r="F368" i="1" s="1"/>
  <c r="I367" i="1"/>
  <c r="F367" i="1" s="1"/>
  <c r="I366" i="1"/>
  <c r="F366" i="1" s="1"/>
  <c r="I365" i="1"/>
  <c r="F365" i="1" s="1"/>
  <c r="I364" i="1"/>
  <c r="F364" i="1" s="1"/>
  <c r="I363" i="1"/>
  <c r="F363" i="1" s="1"/>
  <c r="I362" i="1"/>
  <c r="F362" i="1" s="1"/>
  <c r="I361" i="1"/>
  <c r="F361" i="1" s="1"/>
  <c r="I360" i="1"/>
  <c r="F360" i="1" s="1"/>
  <c r="I359" i="1"/>
  <c r="F359" i="1" s="1"/>
  <c r="I358" i="1"/>
  <c r="F358" i="1" s="1"/>
  <c r="I357" i="1"/>
  <c r="F357" i="1" s="1"/>
  <c r="I420" i="1"/>
  <c r="I355" i="1"/>
  <c r="I354" i="1"/>
  <c r="F354" i="1" s="1"/>
  <c r="I353" i="1"/>
  <c r="F353" i="1" s="1"/>
  <c r="I352" i="1"/>
  <c r="F352" i="1" s="1"/>
  <c r="I351" i="1"/>
  <c r="F351" i="1" s="1"/>
  <c r="I350" i="1"/>
  <c r="F350" i="1" s="1"/>
  <c r="I349" i="1"/>
  <c r="F349" i="1" s="1"/>
  <c r="I348" i="1"/>
  <c r="F348" i="1" s="1"/>
  <c r="I347" i="1"/>
  <c r="F347" i="1" s="1"/>
  <c r="I346" i="1"/>
  <c r="F346" i="1" s="1"/>
  <c r="I345" i="1"/>
  <c r="F345" i="1" s="1"/>
  <c r="I344" i="1"/>
  <c r="F344" i="1" s="1"/>
  <c r="I343" i="1"/>
  <c r="F343" i="1" s="1"/>
  <c r="I342" i="1"/>
  <c r="F342" i="1" s="1"/>
  <c r="I341" i="1"/>
  <c r="F341" i="1" s="1"/>
  <c r="I340" i="1"/>
  <c r="F340" i="1" s="1"/>
  <c r="I339" i="1"/>
  <c r="F339" i="1" s="1"/>
  <c r="I338" i="1"/>
  <c r="F338" i="1" s="1"/>
  <c r="I337" i="1"/>
  <c r="F337" i="1" s="1"/>
  <c r="I336" i="1"/>
  <c r="F336" i="1" s="1"/>
  <c r="I335" i="1"/>
  <c r="F335" i="1" s="1"/>
  <c r="I334" i="1"/>
  <c r="F334" i="1" s="1"/>
  <c r="I333" i="1"/>
  <c r="F333" i="1" s="1"/>
  <c r="I332" i="1"/>
  <c r="F332" i="1" s="1"/>
  <c r="I331" i="1"/>
  <c r="F331" i="1" s="1"/>
  <c r="I330" i="1"/>
  <c r="F330" i="1" s="1"/>
  <c r="I329" i="1"/>
  <c r="F329" i="1" s="1"/>
  <c r="I328" i="1"/>
  <c r="F328" i="1" s="1"/>
  <c r="I327" i="1"/>
  <c r="F327" i="1" s="1"/>
  <c r="I326" i="1"/>
  <c r="F326" i="1" s="1"/>
  <c r="I325" i="1"/>
  <c r="F325" i="1" s="1"/>
  <c r="I324" i="1"/>
  <c r="F324" i="1" s="1"/>
  <c r="I323" i="1"/>
  <c r="F323" i="1" s="1"/>
  <c r="I322" i="1"/>
  <c r="F322" i="1" s="1"/>
  <c r="I321" i="1"/>
  <c r="F321" i="1" s="1"/>
  <c r="I320" i="1"/>
  <c r="F320" i="1" s="1"/>
  <c r="I319" i="1"/>
  <c r="F319" i="1" s="1"/>
  <c r="I318" i="1"/>
  <c r="F318" i="1" s="1"/>
  <c r="I317" i="1"/>
  <c r="F317" i="1" s="1"/>
  <c r="I316" i="1"/>
  <c r="F316" i="1" s="1"/>
  <c r="I315" i="1"/>
  <c r="F315" i="1" s="1"/>
  <c r="I313" i="1"/>
  <c r="F313" i="1" s="1"/>
  <c r="I312" i="1"/>
  <c r="F312" i="1" s="1"/>
  <c r="I311" i="1"/>
  <c r="F311" i="1" s="1"/>
  <c r="I310" i="1"/>
  <c r="F310" i="1" s="1"/>
  <c r="I309" i="1"/>
  <c r="F309" i="1" s="1"/>
  <c r="I308" i="1"/>
  <c r="F308" i="1" s="1"/>
  <c r="I307" i="1"/>
  <c r="F307" i="1" s="1"/>
  <c r="I306" i="1"/>
  <c r="F306" i="1" s="1"/>
  <c r="I305" i="1"/>
  <c r="F305" i="1" s="1"/>
  <c r="I303" i="1"/>
  <c r="F303" i="1" s="1"/>
  <c r="I302" i="1"/>
  <c r="F302" i="1" s="1"/>
  <c r="I301" i="1"/>
  <c r="F301" i="1" s="1"/>
  <c r="I97" i="1"/>
  <c r="F97" i="1" s="1"/>
  <c r="I300" i="1"/>
  <c r="F300" i="1" s="1"/>
  <c r="I299" i="1"/>
  <c r="F299" i="1" s="1"/>
  <c r="I298" i="1"/>
  <c r="F298" i="1" s="1"/>
  <c r="I297" i="1"/>
  <c r="F297" i="1" s="1"/>
  <c r="I296" i="1"/>
  <c r="F296" i="1" s="1"/>
  <c r="I295" i="1"/>
  <c r="F295" i="1" s="1"/>
  <c r="I294" i="1"/>
  <c r="F294" i="1" s="1"/>
  <c r="I293" i="1"/>
  <c r="F293" i="1" s="1"/>
  <c r="I292" i="1"/>
  <c r="F292" i="1" s="1"/>
  <c r="I291" i="1"/>
  <c r="F291" i="1" s="1"/>
  <c r="I290" i="1"/>
  <c r="F290" i="1" s="1"/>
  <c r="I109" i="1"/>
  <c r="F109" i="1" s="1"/>
  <c r="I289" i="1"/>
  <c r="F289" i="1" s="1"/>
  <c r="I56" i="1"/>
  <c r="F56" i="1" s="1"/>
  <c r="I288" i="1"/>
  <c r="F288" i="1" s="1"/>
  <c r="I287" i="1"/>
  <c r="F287" i="1" s="1"/>
  <c r="I286" i="1"/>
  <c r="F286" i="1" s="1"/>
  <c r="I285" i="1"/>
  <c r="F285" i="1" s="1"/>
  <c r="I430" i="1"/>
  <c r="F430" i="1" s="1"/>
  <c r="I283" i="1"/>
  <c r="F283" i="1" s="1"/>
  <c r="I282" i="1"/>
  <c r="F282" i="1" s="1"/>
  <c r="I280" i="1"/>
  <c r="F280" i="1" s="1"/>
  <c r="I279" i="1"/>
  <c r="F279" i="1" s="1"/>
  <c r="I278" i="1"/>
  <c r="F278" i="1" s="1"/>
  <c r="I277" i="1"/>
  <c r="F277" i="1" s="1"/>
  <c r="I276" i="1"/>
  <c r="F276" i="1" s="1"/>
  <c r="I275" i="1"/>
  <c r="F275" i="1" s="1"/>
  <c r="I274" i="1"/>
  <c r="F274" i="1" s="1"/>
  <c r="I273" i="1"/>
  <c r="F273" i="1" s="1"/>
  <c r="I272" i="1"/>
  <c r="F272" i="1" s="1"/>
  <c r="I271" i="1"/>
  <c r="F271" i="1" s="1"/>
  <c r="I270" i="1"/>
  <c r="F270" i="1" s="1"/>
  <c r="I269" i="1"/>
  <c r="F269" i="1" s="1"/>
  <c r="I268" i="1"/>
  <c r="F268" i="1" s="1"/>
  <c r="I267" i="1"/>
  <c r="F267" i="1" s="1"/>
  <c r="I265" i="1"/>
  <c r="F265" i="1" s="1"/>
  <c r="I264" i="1"/>
  <c r="F264" i="1" s="1"/>
  <c r="I263" i="1"/>
  <c r="F263" i="1" s="1"/>
  <c r="I262" i="1"/>
  <c r="F262" i="1" s="1"/>
  <c r="I260" i="1"/>
  <c r="I261" i="1"/>
  <c r="F261" i="1" s="1"/>
  <c r="I259" i="1"/>
  <c r="F259" i="1" s="1"/>
  <c r="I258" i="1"/>
  <c r="F258" i="1" s="1"/>
  <c r="I257" i="1"/>
  <c r="F257" i="1" s="1"/>
  <c r="I256" i="1"/>
  <c r="F256" i="1" s="1"/>
  <c r="I255" i="1"/>
  <c r="F255" i="1" s="1"/>
  <c r="I254" i="1"/>
  <c r="F254" i="1" s="1"/>
  <c r="I253" i="1"/>
  <c r="I252" i="1"/>
  <c r="F252" i="1" s="1"/>
  <c r="I251" i="1"/>
  <c r="I250" i="1"/>
  <c r="F250" i="1" s="1"/>
  <c r="I249" i="1"/>
  <c r="F249" i="1" s="1"/>
  <c r="I248" i="1"/>
  <c r="F248" i="1" s="1"/>
  <c r="I247" i="1"/>
  <c r="F247" i="1" s="1"/>
  <c r="I246" i="1"/>
  <c r="F246" i="1" s="1"/>
  <c r="I245" i="1"/>
  <c r="I244" i="1"/>
  <c r="F244" i="1" s="1"/>
  <c r="I243" i="1"/>
  <c r="F243" i="1" s="1"/>
  <c r="I242" i="1"/>
  <c r="F242" i="1" s="1"/>
  <c r="I241" i="1"/>
  <c r="F241" i="1" s="1"/>
  <c r="I240" i="1"/>
  <c r="F240" i="1" s="1"/>
  <c r="I239" i="1"/>
  <c r="F239" i="1" s="1"/>
  <c r="I238" i="1"/>
  <c r="F238" i="1" s="1"/>
  <c r="I237" i="1"/>
  <c r="F237" i="1" s="1"/>
  <c r="I236" i="1"/>
  <c r="F236" i="1" s="1"/>
  <c r="I235" i="1"/>
  <c r="F235" i="1" s="1"/>
  <c r="I234" i="1"/>
  <c r="F234" i="1" s="1"/>
  <c r="I233" i="1"/>
  <c r="F233" i="1" s="1"/>
  <c r="I232" i="1"/>
  <c r="F232" i="1" s="1"/>
  <c r="I231" i="1"/>
  <c r="F231" i="1" s="1"/>
  <c r="I230" i="1"/>
  <c r="F230" i="1" s="1"/>
  <c r="I229" i="1"/>
  <c r="F229" i="1" s="1"/>
  <c r="I228" i="1"/>
  <c r="F228" i="1" s="1"/>
  <c r="I227" i="1"/>
  <c r="F227" i="1" s="1"/>
  <c r="I226" i="1"/>
  <c r="F226" i="1" s="1"/>
  <c r="I225" i="1"/>
  <c r="F225" i="1" s="1"/>
  <c r="I224" i="1"/>
  <c r="F224" i="1" s="1"/>
  <c r="I223" i="1"/>
  <c r="F223" i="1" s="1"/>
  <c r="I222" i="1"/>
  <c r="F222" i="1" s="1"/>
  <c r="I221" i="1"/>
  <c r="F221" i="1" s="1"/>
  <c r="I220" i="1"/>
  <c r="F220" i="1" s="1"/>
  <c r="I219" i="1"/>
  <c r="F219" i="1" s="1"/>
  <c r="I218" i="1"/>
  <c r="F218" i="1" s="1"/>
  <c r="I217" i="1"/>
  <c r="F217" i="1" s="1"/>
  <c r="I216" i="1"/>
  <c r="F216" i="1" s="1"/>
  <c r="I215" i="1"/>
  <c r="F215" i="1" s="1"/>
  <c r="I214" i="1"/>
  <c r="F214" i="1" s="1"/>
  <c r="I213" i="1"/>
  <c r="F213" i="1" s="1"/>
  <c r="I212" i="1"/>
  <c r="F212" i="1" s="1"/>
  <c r="I211" i="1"/>
  <c r="F211" i="1" s="1"/>
  <c r="I210" i="1"/>
  <c r="F210" i="1" s="1"/>
  <c r="I209" i="1"/>
  <c r="F209" i="1" s="1"/>
  <c r="I207" i="1"/>
  <c r="F207" i="1" s="1"/>
  <c r="I206" i="1"/>
  <c r="F206" i="1" s="1"/>
  <c r="I205" i="1"/>
  <c r="F205" i="1" s="1"/>
  <c r="I204" i="1"/>
  <c r="F204" i="1" s="1"/>
  <c r="I203" i="1"/>
  <c r="F203" i="1" s="1"/>
  <c r="I202" i="1"/>
  <c r="F202" i="1" s="1"/>
  <c r="I201" i="1"/>
  <c r="F201" i="1" s="1"/>
  <c r="I200" i="1"/>
  <c r="F200" i="1" s="1"/>
  <c r="I198" i="1"/>
  <c r="F198" i="1" s="1"/>
  <c r="I197" i="1"/>
  <c r="F197" i="1" s="1"/>
  <c r="I196" i="1"/>
  <c r="F196" i="1" s="1"/>
  <c r="I195" i="1"/>
  <c r="F195" i="1" s="1"/>
  <c r="I194" i="1"/>
  <c r="F194" i="1" s="1"/>
  <c r="I193" i="1"/>
  <c r="F193" i="1" s="1"/>
  <c r="I192" i="1"/>
  <c r="F192" i="1" s="1"/>
  <c r="I191" i="1"/>
  <c r="F191" i="1" s="1"/>
  <c r="I281" i="1"/>
  <c r="I190" i="1"/>
  <c r="F190" i="1" s="1"/>
  <c r="I189" i="1"/>
  <c r="F189" i="1" s="1"/>
  <c r="I187" i="1"/>
  <c r="F187" i="1" s="1"/>
  <c r="I186" i="1"/>
  <c r="F186" i="1" s="1"/>
  <c r="I185" i="1"/>
  <c r="F185" i="1" s="1"/>
  <c r="I184" i="1"/>
  <c r="F184" i="1" s="1"/>
  <c r="I183" i="1"/>
  <c r="F183" i="1" s="1"/>
  <c r="I182" i="1"/>
  <c r="F182" i="1" s="1"/>
  <c r="I181" i="1"/>
  <c r="F181" i="1" s="1"/>
  <c r="I179" i="1"/>
  <c r="F179" i="1" s="1"/>
  <c r="I178" i="1"/>
  <c r="F178" i="1" s="1"/>
  <c r="I177" i="1"/>
  <c r="F177" i="1" s="1"/>
  <c r="I176" i="1"/>
  <c r="F176" i="1" s="1"/>
  <c r="I175" i="1"/>
  <c r="F175" i="1" s="1"/>
  <c r="I174" i="1"/>
  <c r="F174" i="1" s="1"/>
  <c r="I173" i="1"/>
  <c r="F173" i="1" s="1"/>
  <c r="I172" i="1"/>
  <c r="F172" i="1" s="1"/>
  <c r="I171" i="1"/>
  <c r="F171" i="1" s="1"/>
  <c r="I170" i="1"/>
  <c r="F170" i="1" s="1"/>
  <c r="I180" i="1"/>
  <c r="I169" i="1"/>
  <c r="F169" i="1" s="1"/>
  <c r="I168" i="1"/>
  <c r="F168" i="1" s="1"/>
  <c r="I167" i="1"/>
  <c r="F167" i="1" s="1"/>
  <c r="I166" i="1"/>
  <c r="F166" i="1" s="1"/>
  <c r="I165" i="1"/>
  <c r="F165" i="1" s="1"/>
  <c r="I164" i="1"/>
  <c r="F164" i="1" s="1"/>
  <c r="I163" i="1"/>
  <c r="F163" i="1" s="1"/>
  <c r="I162" i="1"/>
  <c r="F162" i="1" s="1"/>
  <c r="I161" i="1"/>
  <c r="F161" i="1" s="1"/>
  <c r="I160" i="1"/>
  <c r="F160" i="1" s="1"/>
  <c r="I159" i="1"/>
  <c r="I158" i="1"/>
  <c r="F158" i="1" s="1"/>
  <c r="I157" i="1"/>
  <c r="F157" i="1" s="1"/>
  <c r="I155" i="1"/>
  <c r="F155" i="1" s="1"/>
  <c r="I154" i="1"/>
  <c r="F154" i="1" s="1"/>
  <c r="I153" i="1"/>
  <c r="F153" i="1" s="1"/>
  <c r="I152" i="1"/>
  <c r="F152" i="1" s="1"/>
  <c r="I151" i="1"/>
  <c r="F151" i="1" s="1"/>
  <c r="I150" i="1"/>
  <c r="F150" i="1" s="1"/>
  <c r="I149" i="1"/>
  <c r="F149" i="1" s="1"/>
  <c r="I148" i="1"/>
  <c r="F148" i="1" s="1"/>
  <c r="I147" i="1"/>
  <c r="F147" i="1" s="1"/>
  <c r="I146" i="1"/>
  <c r="F146" i="1" s="1"/>
  <c r="I145" i="1"/>
  <c r="F145" i="1" s="1"/>
  <c r="I144" i="1"/>
  <c r="I143" i="1"/>
  <c r="F143" i="1" s="1"/>
  <c r="I142" i="1"/>
  <c r="I141" i="1"/>
  <c r="I140" i="1"/>
  <c r="I139" i="1"/>
  <c r="I138" i="1"/>
  <c r="I134" i="1"/>
  <c r="I133" i="1"/>
  <c r="I132" i="1"/>
  <c r="I135" i="1"/>
  <c r="I131" i="1"/>
  <c r="I130" i="1"/>
  <c r="I128" i="1"/>
  <c r="I127" i="1"/>
  <c r="I63" i="1"/>
  <c r="I126" i="1"/>
  <c r="I75" i="1"/>
  <c r="I124" i="1"/>
  <c r="I123" i="1"/>
  <c r="I122" i="1"/>
  <c r="I117" i="1"/>
  <c r="I116" i="1"/>
  <c r="I115" i="1"/>
  <c r="I114" i="1"/>
  <c r="I113" i="1"/>
  <c r="I112" i="1"/>
  <c r="I111" i="1"/>
  <c r="I110" i="1"/>
  <c r="I31" i="1"/>
  <c r="I106" i="1"/>
  <c r="I104" i="1"/>
  <c r="I89" i="1"/>
  <c r="I102" i="1"/>
  <c r="I101" i="1"/>
  <c r="I100" i="1"/>
  <c r="I99" i="1"/>
  <c r="I87" i="1"/>
  <c r="I96" i="1"/>
  <c r="I95" i="1"/>
  <c r="I94" i="1"/>
  <c r="I93" i="1"/>
  <c r="I92" i="1"/>
  <c r="I91" i="1"/>
  <c r="I90" i="1"/>
  <c r="I88" i="1"/>
  <c r="I34" i="1"/>
  <c r="I86" i="1"/>
  <c r="I85" i="1"/>
  <c r="I84" i="1"/>
  <c r="I83" i="1"/>
  <c r="I82" i="1"/>
  <c r="I81" i="1"/>
  <c r="I79" i="1"/>
  <c r="I78" i="1"/>
  <c r="I53" i="1"/>
  <c r="I77" i="1"/>
  <c r="I76" i="1"/>
  <c r="I73" i="1"/>
  <c r="I74" i="1"/>
  <c r="I54" i="1"/>
  <c r="I72" i="1"/>
  <c r="I71" i="1"/>
  <c r="I70" i="1"/>
  <c r="I69" i="1"/>
  <c r="I68" i="1"/>
  <c r="I67" i="1"/>
  <c r="I66" i="1"/>
  <c r="I65" i="1"/>
  <c r="I64" i="1"/>
  <c r="I62" i="1"/>
  <c r="I60" i="1"/>
  <c r="I59" i="1"/>
  <c r="I58" i="1"/>
  <c r="I22" i="1"/>
  <c r="I57" i="1"/>
  <c r="I55" i="1"/>
  <c r="I50" i="1"/>
  <c r="I46" i="1"/>
  <c r="I27" i="1"/>
  <c r="I51" i="1"/>
  <c r="I49" i="1"/>
  <c r="I35" i="1"/>
  <c r="I47" i="1"/>
  <c r="I36" i="1"/>
  <c r="I44" i="1"/>
  <c r="I43" i="1"/>
  <c r="I42" i="1"/>
  <c r="I41" i="1"/>
  <c r="I39" i="1"/>
  <c r="I40" i="1"/>
  <c r="I38" i="1"/>
  <c r="I37" i="1"/>
  <c r="I33" i="1"/>
  <c r="I24" i="1"/>
  <c r="I32" i="1"/>
  <c r="I30" i="1"/>
  <c r="I29" i="1"/>
  <c r="I28" i="1"/>
  <c r="I26" i="1"/>
  <c r="I25" i="1"/>
  <c r="I20" i="1"/>
  <c r="I23" i="1"/>
  <c r="I16" i="1"/>
  <c r="I21" i="1"/>
  <c r="I17" i="1"/>
  <c r="I19" i="1"/>
  <c r="I11" i="1"/>
  <c r="I15" i="1"/>
  <c r="I14" i="1"/>
  <c r="I13" i="1"/>
  <c r="I12" i="1"/>
  <c r="I10" i="1"/>
  <c r="F135" i="1"/>
  <c r="F131" i="1"/>
  <c r="F128" i="1"/>
  <c r="F96" i="1"/>
  <c r="F94" i="1"/>
  <c r="F91" i="1"/>
  <c r="F85" i="1"/>
  <c r="F78" i="1"/>
  <c r="F70" i="1"/>
  <c r="F64" i="1"/>
  <c r="F58" i="1"/>
  <c r="F49" i="1"/>
  <c r="F24" i="1"/>
  <c r="F32" i="1"/>
  <c r="F16" i="1"/>
  <c r="F15" i="1"/>
  <c r="F10" i="1"/>
  <c r="H10" i="1" s="1"/>
  <c r="P35" i="1" l="1"/>
  <c r="P142" i="1"/>
  <c r="P165" i="1"/>
  <c r="P174" i="1"/>
  <c r="P185" i="1"/>
  <c r="P82" i="1"/>
  <c r="P93" i="1"/>
  <c r="P25" i="1"/>
  <c r="P40" i="1"/>
  <c r="P62" i="1"/>
  <c r="P54" i="1"/>
  <c r="P135" i="1"/>
  <c r="P187" i="1"/>
  <c r="P197" i="1"/>
  <c r="P207" i="1"/>
  <c r="P218" i="1"/>
  <c r="P228" i="1"/>
  <c r="P238" i="1"/>
  <c r="P14" i="1"/>
  <c r="P249" i="1"/>
  <c r="P168" i="1"/>
  <c r="P177" i="1"/>
  <c r="P146" i="1"/>
  <c r="P167" i="1"/>
  <c r="P176" i="1"/>
  <c r="P186" i="1"/>
  <c r="P196" i="1"/>
  <c r="P206" i="1"/>
  <c r="P217" i="1"/>
  <c r="P227" i="1"/>
  <c r="P237" i="1"/>
  <c r="P248" i="1"/>
  <c r="P261" i="1"/>
  <c r="P412" i="1"/>
  <c r="P702" i="1"/>
  <c r="P441" i="1"/>
  <c r="P451" i="1"/>
  <c r="P461" i="1"/>
  <c r="P471" i="1"/>
  <c r="P480" i="1"/>
  <c r="P490" i="1"/>
  <c r="P499" i="1"/>
  <c r="P509" i="1"/>
  <c r="P519" i="1"/>
  <c r="P530" i="1"/>
  <c r="P540" i="1"/>
  <c r="P550" i="1"/>
  <c r="P560" i="1"/>
  <c r="P570" i="1"/>
  <c r="P416" i="1"/>
  <c r="P589" i="1"/>
  <c r="P599" i="1"/>
  <c r="P609" i="1"/>
  <c r="P618" i="1"/>
  <c r="P628" i="1"/>
  <c r="P637" i="1"/>
  <c r="P647" i="1"/>
  <c r="P657" i="1"/>
  <c r="P668" i="1"/>
  <c r="P678" i="1"/>
  <c r="P688" i="1"/>
  <c r="P710" i="1"/>
  <c r="P720" i="1"/>
  <c r="P730" i="1"/>
  <c r="P740" i="1"/>
  <c r="P760" i="1"/>
  <c r="P769" i="1"/>
  <c r="P779" i="1"/>
  <c r="P798" i="1"/>
  <c r="P808" i="1"/>
  <c r="P854" i="1"/>
  <c r="P864" i="1"/>
  <c r="P29" i="1"/>
  <c r="P42" i="1"/>
  <c r="P27" i="1"/>
  <c r="P72" i="1"/>
  <c r="P81" i="1"/>
  <c r="P92" i="1"/>
  <c r="P101" i="1"/>
  <c r="P113" i="1"/>
  <c r="P134" i="1"/>
  <c r="P689" i="1"/>
  <c r="P658" i="1"/>
  <c r="P679" i="1"/>
  <c r="P65" i="1"/>
  <c r="P95" i="1"/>
  <c r="P104" i="1"/>
  <c r="P116" i="1"/>
  <c r="P128" i="1"/>
  <c r="P138" i="1"/>
  <c r="P149" i="1"/>
  <c r="P180" i="1"/>
  <c r="P179" i="1"/>
  <c r="P190" i="1"/>
  <c r="P200" i="1"/>
  <c r="P210" i="1"/>
  <c r="P220" i="1"/>
  <c r="P240" i="1"/>
  <c r="P363" i="1"/>
  <c r="P858" i="1"/>
  <c r="P868" i="1"/>
  <c r="P148" i="1"/>
  <c r="P158" i="1"/>
  <c r="P169" i="1"/>
  <c r="P178" i="1"/>
  <c r="P189" i="1"/>
  <c r="P198" i="1"/>
  <c r="P209" i="1"/>
  <c r="P219" i="1"/>
  <c r="P229" i="1"/>
  <c r="P239" i="1"/>
  <c r="P250" i="1"/>
  <c r="P373" i="1"/>
  <c r="P382" i="1"/>
  <c r="P393" i="1"/>
  <c r="P121" i="1"/>
  <c r="P414" i="1"/>
  <c r="P429" i="1"/>
  <c r="P856" i="1"/>
  <c r="P866" i="1"/>
  <c r="P110" i="1"/>
  <c r="P415" i="1"/>
  <c r="P849" i="1"/>
  <c r="P16" i="1"/>
  <c r="P33" i="1"/>
  <c r="P55" i="1"/>
  <c r="P66" i="1"/>
  <c r="P76" i="1"/>
  <c r="P85" i="1"/>
  <c r="P150" i="1"/>
  <c r="P275" i="1"/>
  <c r="P285" i="1"/>
  <c r="P293" i="1"/>
  <c r="P302" i="1"/>
  <c r="P313" i="1"/>
  <c r="P323" i="1"/>
  <c r="P333" i="1"/>
  <c r="P343" i="1"/>
  <c r="P353" i="1"/>
  <c r="P375" i="1"/>
  <c r="P384" i="1"/>
  <c r="P395" i="1"/>
  <c r="P404" i="1"/>
  <c r="P418" i="1"/>
  <c r="P96" i="1"/>
  <c r="P265" i="1"/>
  <c r="G15" i="1"/>
  <c r="H15" i="1"/>
  <c r="G537" i="1"/>
  <c r="H537" i="1"/>
  <c r="G557" i="1"/>
  <c r="H557" i="1"/>
  <c r="G577" i="1"/>
  <c r="H577" i="1"/>
  <c r="G596" i="1"/>
  <c r="H596" i="1"/>
  <c r="G616" i="1"/>
  <c r="H616" i="1"/>
  <c r="G634" i="1"/>
  <c r="H634" i="1"/>
  <c r="G654" i="1"/>
  <c r="H654" i="1"/>
  <c r="G675" i="1"/>
  <c r="H675" i="1"/>
  <c r="G695" i="1"/>
  <c r="H695" i="1"/>
  <c r="G230" i="1"/>
  <c r="H230" i="1"/>
  <c r="H289" i="1"/>
  <c r="G289" i="1"/>
  <c r="G348" i="1"/>
  <c r="H348" i="1"/>
  <c r="G407" i="1"/>
  <c r="H407" i="1"/>
  <c r="G531" i="1"/>
  <c r="H531" i="1"/>
  <c r="H590" i="1"/>
  <c r="G590" i="1"/>
  <c r="H648" i="1"/>
  <c r="G648" i="1"/>
  <c r="G710" i="1"/>
  <c r="H710" i="1"/>
  <c r="G769" i="1"/>
  <c r="H769" i="1"/>
  <c r="H808" i="1"/>
  <c r="G808" i="1"/>
  <c r="H309" i="1"/>
  <c r="G309" i="1"/>
  <c r="G369" i="1"/>
  <c r="H369" i="1"/>
  <c r="G453" i="1"/>
  <c r="H453" i="1"/>
  <c r="G511" i="1"/>
  <c r="H511" i="1"/>
  <c r="H572" i="1"/>
  <c r="G572" i="1"/>
  <c r="G630" i="1"/>
  <c r="H630" i="1"/>
  <c r="H690" i="1"/>
  <c r="G690" i="1"/>
  <c r="G731" i="1"/>
  <c r="H731" i="1"/>
  <c r="G789" i="1"/>
  <c r="H789" i="1"/>
  <c r="H152" i="1"/>
  <c r="G152" i="1"/>
  <c r="G212" i="1"/>
  <c r="H212" i="1"/>
  <c r="H272" i="1"/>
  <c r="G272" i="1"/>
  <c r="G330" i="1"/>
  <c r="H330" i="1"/>
  <c r="G389" i="1"/>
  <c r="H389" i="1"/>
  <c r="G454" i="1"/>
  <c r="H454" i="1"/>
  <c r="G493" i="1"/>
  <c r="H493" i="1"/>
  <c r="G553" i="1"/>
  <c r="H553" i="1"/>
  <c r="H612" i="1"/>
  <c r="G612" i="1"/>
  <c r="H671" i="1"/>
  <c r="G671" i="1"/>
  <c r="G732" i="1"/>
  <c r="H732" i="1"/>
  <c r="G810" i="1"/>
  <c r="H810" i="1"/>
  <c r="G91" i="1"/>
  <c r="H91" i="1"/>
  <c r="H192" i="1"/>
  <c r="G192" i="1"/>
  <c r="H311" i="1"/>
  <c r="G311" i="1"/>
  <c r="G371" i="1"/>
  <c r="H371" i="1"/>
  <c r="G435" i="1"/>
  <c r="H435" i="1"/>
  <c r="G494" i="1"/>
  <c r="H494" i="1"/>
  <c r="G554" i="1"/>
  <c r="H554" i="1"/>
  <c r="G613" i="1"/>
  <c r="H613" i="1"/>
  <c r="G672" i="1"/>
  <c r="H672" i="1"/>
  <c r="G733" i="1"/>
  <c r="H733" i="1"/>
  <c r="G811" i="1"/>
  <c r="H811" i="1"/>
  <c r="H154" i="1"/>
  <c r="G154" i="1"/>
  <c r="G214" i="1"/>
  <c r="H214" i="1"/>
  <c r="H274" i="1"/>
  <c r="G274" i="1"/>
  <c r="G332" i="1"/>
  <c r="H332" i="1"/>
  <c r="G391" i="1"/>
  <c r="H391" i="1"/>
  <c r="G475" i="1"/>
  <c r="H475" i="1"/>
  <c r="G535" i="1"/>
  <c r="H535" i="1"/>
  <c r="G594" i="1"/>
  <c r="H594" i="1"/>
  <c r="G673" i="1"/>
  <c r="H673" i="1"/>
  <c r="G734" i="1"/>
  <c r="H734" i="1"/>
  <c r="G96" i="1"/>
  <c r="H96" i="1"/>
  <c r="H174" i="1"/>
  <c r="G174" i="1"/>
  <c r="G275" i="1"/>
  <c r="H275" i="1"/>
  <c r="G333" i="1"/>
  <c r="H333" i="1"/>
  <c r="G393" i="1"/>
  <c r="H393" i="1"/>
  <c r="G457" i="1"/>
  <c r="H457" i="1"/>
  <c r="G515" i="1"/>
  <c r="H515" i="1"/>
  <c r="G576" i="1"/>
  <c r="H576" i="1"/>
  <c r="G653" i="1"/>
  <c r="H653" i="1"/>
  <c r="G715" i="1"/>
  <c r="H715" i="1"/>
  <c r="G774" i="1"/>
  <c r="H774" i="1"/>
  <c r="G128" i="1"/>
  <c r="H128" i="1"/>
  <c r="G236" i="1"/>
  <c r="H236" i="1"/>
  <c r="G374" i="1"/>
  <c r="H374" i="1"/>
  <c r="G716" i="1"/>
  <c r="H716" i="1"/>
  <c r="G775" i="1"/>
  <c r="H775" i="1"/>
  <c r="H131" i="1"/>
  <c r="G131" i="1"/>
  <c r="G196" i="1"/>
  <c r="H196" i="1"/>
  <c r="G257" i="1"/>
  <c r="H257" i="1"/>
  <c r="G315" i="1"/>
  <c r="H315" i="1"/>
  <c r="G375" i="1"/>
  <c r="H375" i="1"/>
  <c r="H439" i="1"/>
  <c r="G439" i="1"/>
  <c r="G497" i="1"/>
  <c r="H497" i="1"/>
  <c r="G558" i="1"/>
  <c r="H558" i="1"/>
  <c r="G188" i="1"/>
  <c r="H188" i="1"/>
  <c r="G676" i="1"/>
  <c r="H676" i="1"/>
  <c r="G737" i="1"/>
  <c r="H737" i="1"/>
  <c r="G776" i="1"/>
  <c r="H776" i="1"/>
  <c r="G158" i="1"/>
  <c r="H158" i="1"/>
  <c r="G218" i="1"/>
  <c r="H218" i="1"/>
  <c r="G278" i="1"/>
  <c r="H278" i="1"/>
  <c r="G336" i="1"/>
  <c r="H336" i="1"/>
  <c r="G396" i="1"/>
  <c r="H396" i="1"/>
  <c r="G460" i="1"/>
  <c r="H460" i="1"/>
  <c r="G518" i="1"/>
  <c r="H518" i="1"/>
  <c r="H579" i="1"/>
  <c r="G579" i="1"/>
  <c r="G598" i="1"/>
  <c r="H598" i="1"/>
  <c r="G656" i="1"/>
  <c r="H656" i="1"/>
  <c r="G718" i="1"/>
  <c r="H718" i="1"/>
  <c r="G796" i="1"/>
  <c r="H796" i="1"/>
  <c r="G219" i="1"/>
  <c r="H219" i="1"/>
  <c r="G279" i="1"/>
  <c r="H279" i="1"/>
  <c r="G337" i="1"/>
  <c r="H337" i="1"/>
  <c r="G397" i="1"/>
  <c r="H397" i="1"/>
  <c r="G461" i="1"/>
  <c r="H461" i="1"/>
  <c r="G519" i="1"/>
  <c r="H519" i="1"/>
  <c r="G637" i="1"/>
  <c r="H637" i="1"/>
  <c r="G698" i="1"/>
  <c r="H698" i="1"/>
  <c r="G759" i="1"/>
  <c r="H759" i="1"/>
  <c r="G797" i="1"/>
  <c r="H797" i="1"/>
  <c r="G160" i="1"/>
  <c r="H160" i="1"/>
  <c r="G220" i="1"/>
  <c r="H220" i="1"/>
  <c r="G280" i="1"/>
  <c r="H280" i="1"/>
  <c r="G318" i="1"/>
  <c r="H318" i="1"/>
  <c r="G377" i="1"/>
  <c r="H377" i="1"/>
  <c r="G442" i="1"/>
  <c r="H442" i="1"/>
  <c r="G500" i="1"/>
  <c r="H500" i="1"/>
  <c r="G561" i="1"/>
  <c r="H561" i="1"/>
  <c r="G619" i="1"/>
  <c r="H619" i="1"/>
  <c r="G658" i="1"/>
  <c r="H658" i="1"/>
  <c r="G720" i="1"/>
  <c r="H720" i="1"/>
  <c r="G779" i="1"/>
  <c r="H779" i="1"/>
  <c r="G181" i="1"/>
  <c r="H181" i="1"/>
  <c r="G241" i="1"/>
  <c r="H241" i="1"/>
  <c r="G299" i="1"/>
  <c r="H299" i="1"/>
  <c r="G359" i="1"/>
  <c r="H359" i="1"/>
  <c r="G399" i="1"/>
  <c r="H399" i="1"/>
  <c r="G463" i="1"/>
  <c r="H463" i="1"/>
  <c r="G521" i="1"/>
  <c r="H521" i="1"/>
  <c r="G581" i="1"/>
  <c r="H581" i="1"/>
  <c r="G639" i="1"/>
  <c r="H639" i="1"/>
  <c r="G700" i="1"/>
  <c r="H700" i="1"/>
  <c r="G761" i="1"/>
  <c r="H761" i="1"/>
  <c r="G182" i="1"/>
  <c r="H182" i="1"/>
  <c r="G242" i="1"/>
  <c r="H242" i="1"/>
  <c r="G300" i="1"/>
  <c r="H300" i="1"/>
  <c r="G340" i="1"/>
  <c r="H340" i="1"/>
  <c r="G400" i="1"/>
  <c r="H400" i="1"/>
  <c r="G464" i="1"/>
  <c r="H464" i="1"/>
  <c r="G522" i="1"/>
  <c r="H522" i="1"/>
  <c r="G582" i="1"/>
  <c r="H582" i="1"/>
  <c r="G640" i="1"/>
  <c r="H640" i="1"/>
  <c r="G701" i="1"/>
  <c r="H701" i="1"/>
  <c r="G742" i="1"/>
  <c r="H742" i="1"/>
  <c r="G800" i="1"/>
  <c r="H800" i="1"/>
  <c r="G143" i="1"/>
  <c r="H143" i="1"/>
  <c r="H203" i="1"/>
  <c r="G203" i="1"/>
  <c r="G263" i="1"/>
  <c r="H263" i="1"/>
  <c r="G321" i="1"/>
  <c r="H321" i="1"/>
  <c r="G380" i="1"/>
  <c r="H380" i="1"/>
  <c r="H445" i="1"/>
  <c r="G445" i="1"/>
  <c r="H503" i="1"/>
  <c r="G503" i="1"/>
  <c r="G564" i="1"/>
  <c r="H564" i="1"/>
  <c r="G622" i="1"/>
  <c r="H622" i="1"/>
  <c r="G682" i="1"/>
  <c r="H682" i="1"/>
  <c r="H743" i="1"/>
  <c r="G743" i="1"/>
  <c r="G801" i="1"/>
  <c r="H801" i="1"/>
  <c r="G164" i="1"/>
  <c r="H164" i="1"/>
  <c r="G224" i="1"/>
  <c r="H224" i="1"/>
  <c r="G430" i="1"/>
  <c r="H430" i="1"/>
  <c r="G342" i="1"/>
  <c r="H342" i="1"/>
  <c r="G424" i="1"/>
  <c r="H424" i="1"/>
  <c r="H485" i="1"/>
  <c r="G485" i="1"/>
  <c r="G545" i="1"/>
  <c r="H545" i="1"/>
  <c r="G604" i="1"/>
  <c r="H604" i="1"/>
  <c r="G683" i="1"/>
  <c r="H683" i="1"/>
  <c r="H744" i="1"/>
  <c r="G744" i="1"/>
  <c r="G165" i="1"/>
  <c r="H165" i="1"/>
  <c r="G225" i="1"/>
  <c r="H225" i="1"/>
  <c r="G285" i="1"/>
  <c r="H285" i="1"/>
  <c r="G343" i="1"/>
  <c r="H343" i="1"/>
  <c r="G121" i="1"/>
  <c r="H121" i="1"/>
  <c r="G486" i="1"/>
  <c r="H486" i="1"/>
  <c r="G546" i="1"/>
  <c r="H546" i="1"/>
  <c r="G605" i="1"/>
  <c r="H605" i="1"/>
  <c r="G663" i="1"/>
  <c r="H663" i="1"/>
  <c r="G725" i="1"/>
  <c r="H725" i="1"/>
  <c r="G784" i="1"/>
  <c r="H784" i="1"/>
  <c r="H146" i="1"/>
  <c r="G146" i="1"/>
  <c r="G205" i="1"/>
  <c r="H205" i="1"/>
  <c r="H267" i="1"/>
  <c r="G267" i="1"/>
  <c r="G324" i="1"/>
  <c r="H324" i="1"/>
  <c r="G383" i="1"/>
  <c r="H383" i="1"/>
  <c r="G448" i="1"/>
  <c r="H448" i="1"/>
  <c r="G527" i="1"/>
  <c r="H527" i="1"/>
  <c r="G606" i="1"/>
  <c r="H606" i="1"/>
  <c r="H664" i="1"/>
  <c r="G664" i="1"/>
  <c r="G726" i="1"/>
  <c r="H726" i="1"/>
  <c r="G785" i="1"/>
  <c r="H785" i="1"/>
  <c r="G49" i="1"/>
  <c r="H49" i="1"/>
  <c r="H147" i="1"/>
  <c r="G147" i="1"/>
  <c r="G167" i="1"/>
  <c r="H167" i="1"/>
  <c r="G186" i="1"/>
  <c r="H186" i="1"/>
  <c r="G206" i="1"/>
  <c r="H206" i="1"/>
  <c r="G227" i="1"/>
  <c r="H227" i="1"/>
  <c r="G247" i="1"/>
  <c r="H247" i="1"/>
  <c r="H287" i="1"/>
  <c r="G287" i="1"/>
  <c r="G305" i="1"/>
  <c r="H305" i="1"/>
  <c r="G325" i="1"/>
  <c r="H325" i="1"/>
  <c r="G345" i="1"/>
  <c r="H345" i="1"/>
  <c r="G365" i="1"/>
  <c r="H365" i="1"/>
  <c r="G384" i="1"/>
  <c r="H384" i="1"/>
  <c r="G404" i="1"/>
  <c r="H404" i="1"/>
  <c r="G702" i="1"/>
  <c r="H449" i="1"/>
  <c r="G449" i="1"/>
  <c r="H469" i="1"/>
  <c r="G469" i="1"/>
  <c r="G488" i="1"/>
  <c r="H488" i="1"/>
  <c r="G507" i="1"/>
  <c r="H507" i="1"/>
  <c r="G528" i="1"/>
  <c r="H528" i="1"/>
  <c r="G548" i="1"/>
  <c r="H548" i="1"/>
  <c r="G568" i="1"/>
  <c r="H568" i="1"/>
  <c r="G587" i="1"/>
  <c r="H587" i="1"/>
  <c r="G607" i="1"/>
  <c r="H607" i="1"/>
  <c r="G626" i="1"/>
  <c r="H626" i="1"/>
  <c r="G645" i="1"/>
  <c r="H645" i="1"/>
  <c r="G665" i="1"/>
  <c r="H665" i="1"/>
  <c r="G686" i="1"/>
  <c r="H686" i="1"/>
  <c r="G707" i="1"/>
  <c r="H707" i="1"/>
  <c r="G727" i="1"/>
  <c r="H727" i="1"/>
  <c r="G747" i="1"/>
  <c r="H747" i="1"/>
  <c r="G767" i="1"/>
  <c r="H767" i="1"/>
  <c r="G786" i="1"/>
  <c r="H786" i="1"/>
  <c r="G805" i="1"/>
  <c r="H805" i="1"/>
  <c r="H70" i="1"/>
  <c r="G70" i="1"/>
  <c r="G190" i="1"/>
  <c r="H190" i="1"/>
  <c r="H250" i="1"/>
  <c r="G250" i="1"/>
  <c r="H308" i="1"/>
  <c r="G308" i="1"/>
  <c r="H368" i="1"/>
  <c r="G368" i="1"/>
  <c r="G491" i="1"/>
  <c r="H491" i="1"/>
  <c r="G551" i="1"/>
  <c r="H551" i="1"/>
  <c r="G610" i="1"/>
  <c r="H610" i="1"/>
  <c r="G669" i="1"/>
  <c r="H669" i="1"/>
  <c r="G730" i="1"/>
  <c r="H730" i="1"/>
  <c r="H170" i="1"/>
  <c r="G170" i="1"/>
  <c r="G231" i="1"/>
  <c r="H231" i="1"/>
  <c r="H109" i="1"/>
  <c r="G109" i="1"/>
  <c r="H349" i="1"/>
  <c r="G349" i="1"/>
  <c r="G408" i="1"/>
  <c r="H408" i="1"/>
  <c r="G472" i="1"/>
  <c r="H472" i="1"/>
  <c r="G532" i="1"/>
  <c r="H532" i="1"/>
  <c r="H591" i="1"/>
  <c r="G591" i="1"/>
  <c r="H649" i="1"/>
  <c r="G649" i="1"/>
  <c r="H711" i="1"/>
  <c r="G711" i="1"/>
  <c r="G770" i="1"/>
  <c r="H770" i="1"/>
  <c r="H171" i="1"/>
  <c r="G171" i="1"/>
  <c r="H232" i="1"/>
  <c r="G232" i="1"/>
  <c r="G290" i="1"/>
  <c r="H290" i="1"/>
  <c r="H350" i="1"/>
  <c r="G350" i="1"/>
  <c r="H432" i="1"/>
  <c r="G432" i="1"/>
  <c r="G533" i="1"/>
  <c r="H533" i="1"/>
  <c r="H592" i="1"/>
  <c r="G592" i="1"/>
  <c r="G650" i="1"/>
  <c r="H650" i="1"/>
  <c r="H712" i="1"/>
  <c r="G712" i="1"/>
  <c r="G771" i="1"/>
  <c r="H771" i="1"/>
  <c r="H172" i="1"/>
  <c r="G172" i="1"/>
  <c r="H233" i="1"/>
  <c r="G233" i="1"/>
  <c r="H291" i="1"/>
  <c r="G291" i="1"/>
  <c r="G351" i="1"/>
  <c r="H351" i="1"/>
  <c r="G474" i="1"/>
  <c r="H474" i="1"/>
  <c r="G534" i="1"/>
  <c r="H534" i="1"/>
  <c r="G593" i="1"/>
  <c r="H593" i="1"/>
  <c r="H651" i="1"/>
  <c r="G651" i="1"/>
  <c r="G713" i="1"/>
  <c r="H713" i="1"/>
  <c r="G772" i="1"/>
  <c r="H772" i="1"/>
  <c r="G94" i="1"/>
  <c r="H94" i="1"/>
  <c r="G193" i="1"/>
  <c r="H193" i="1"/>
  <c r="G254" i="1"/>
  <c r="H254" i="1"/>
  <c r="G312" i="1"/>
  <c r="H312" i="1"/>
  <c r="G372" i="1"/>
  <c r="H372" i="1"/>
  <c r="G436" i="1"/>
  <c r="H436" i="1"/>
  <c r="G495" i="1"/>
  <c r="H495" i="1"/>
  <c r="G555" i="1"/>
  <c r="H555" i="1"/>
  <c r="G614" i="1"/>
  <c r="H614" i="1"/>
  <c r="G652" i="1"/>
  <c r="H652" i="1"/>
  <c r="G714" i="1"/>
  <c r="H714" i="1"/>
  <c r="G773" i="1"/>
  <c r="H773" i="1"/>
  <c r="G215" i="1"/>
  <c r="H215" i="1"/>
  <c r="G255" i="1"/>
  <c r="H255" i="1"/>
  <c r="G313" i="1"/>
  <c r="H313" i="1"/>
  <c r="G373" i="1"/>
  <c r="H373" i="1"/>
  <c r="H437" i="1"/>
  <c r="G437" i="1"/>
  <c r="G496" i="1"/>
  <c r="H496" i="1"/>
  <c r="G556" i="1"/>
  <c r="H556" i="1"/>
  <c r="G615" i="1"/>
  <c r="H615" i="1"/>
  <c r="G674" i="1"/>
  <c r="H674" i="1"/>
  <c r="G735" i="1"/>
  <c r="H735" i="1"/>
  <c r="G793" i="1"/>
  <c r="H793" i="1"/>
  <c r="G175" i="1"/>
  <c r="H175" i="1"/>
  <c r="G216" i="1"/>
  <c r="H216" i="1"/>
  <c r="G276" i="1"/>
  <c r="H276" i="1"/>
  <c r="G354" i="1"/>
  <c r="H354" i="1"/>
  <c r="G458" i="1"/>
  <c r="H458" i="1"/>
  <c r="G199" i="1"/>
  <c r="H199" i="1"/>
  <c r="G736" i="1"/>
  <c r="H736" i="1"/>
  <c r="G176" i="1"/>
  <c r="H176" i="1"/>
  <c r="G237" i="1"/>
  <c r="H237" i="1"/>
  <c r="G295" i="1"/>
  <c r="H295" i="1"/>
  <c r="G414" i="1"/>
  <c r="H414" i="1"/>
  <c r="G478" i="1"/>
  <c r="H478" i="1"/>
  <c r="G538" i="1"/>
  <c r="H538" i="1"/>
  <c r="G597" i="1"/>
  <c r="H597" i="1"/>
  <c r="G655" i="1"/>
  <c r="H655" i="1"/>
  <c r="G717" i="1"/>
  <c r="H717" i="1"/>
  <c r="G795" i="1"/>
  <c r="H795" i="1"/>
  <c r="G177" i="1"/>
  <c r="H177" i="1"/>
  <c r="G238" i="1"/>
  <c r="H238" i="1"/>
  <c r="G296" i="1"/>
  <c r="H296" i="1"/>
  <c r="G415" i="1"/>
  <c r="H415" i="1"/>
  <c r="G479" i="1"/>
  <c r="H479" i="1"/>
  <c r="G539" i="1"/>
  <c r="H539" i="1"/>
  <c r="G636" i="1"/>
  <c r="H636" i="1"/>
  <c r="G697" i="1"/>
  <c r="H697" i="1"/>
  <c r="G758" i="1"/>
  <c r="H758" i="1"/>
  <c r="G178" i="1"/>
  <c r="H178" i="1"/>
  <c r="G239" i="1"/>
  <c r="H239" i="1"/>
  <c r="G297" i="1"/>
  <c r="H297" i="1"/>
  <c r="G357" i="1"/>
  <c r="H357" i="1"/>
  <c r="G418" i="1"/>
  <c r="H418" i="1"/>
  <c r="G480" i="1"/>
  <c r="H480" i="1"/>
  <c r="G560" i="1"/>
  <c r="H560" i="1"/>
  <c r="H618" i="1"/>
  <c r="G618" i="1"/>
  <c r="G678" i="1"/>
  <c r="H678" i="1"/>
  <c r="G739" i="1"/>
  <c r="H739" i="1"/>
  <c r="G179" i="1"/>
  <c r="H179" i="1"/>
  <c r="G240" i="1"/>
  <c r="H240" i="1"/>
  <c r="G298" i="1"/>
  <c r="H298" i="1"/>
  <c r="G358" i="1"/>
  <c r="H358" i="1"/>
  <c r="G481" i="1"/>
  <c r="H481" i="1"/>
  <c r="G541" i="1"/>
  <c r="H541" i="1"/>
  <c r="G600" i="1"/>
  <c r="H600" i="1"/>
  <c r="G679" i="1"/>
  <c r="H679" i="1"/>
  <c r="G740" i="1"/>
  <c r="H740" i="1"/>
  <c r="G798" i="1"/>
  <c r="H798" i="1"/>
  <c r="G161" i="1"/>
  <c r="H161" i="1"/>
  <c r="G221" i="1"/>
  <c r="H221" i="1"/>
  <c r="G282" i="1"/>
  <c r="H282" i="1"/>
  <c r="G339" i="1"/>
  <c r="H339" i="1"/>
  <c r="H501" i="1"/>
  <c r="G501" i="1"/>
  <c r="G562" i="1"/>
  <c r="H562" i="1"/>
  <c r="G620" i="1"/>
  <c r="H620" i="1"/>
  <c r="G680" i="1"/>
  <c r="H680" i="1"/>
  <c r="G721" i="1"/>
  <c r="H721" i="1"/>
  <c r="G780" i="1"/>
  <c r="H780" i="1"/>
  <c r="G222" i="1"/>
  <c r="H222" i="1"/>
  <c r="G360" i="1"/>
  <c r="H360" i="1"/>
  <c r="G422" i="1"/>
  <c r="H422" i="1"/>
  <c r="G483" i="1"/>
  <c r="H483" i="1"/>
  <c r="G543" i="1"/>
  <c r="H543" i="1"/>
  <c r="G602" i="1"/>
  <c r="H602" i="1"/>
  <c r="G681" i="1"/>
  <c r="H681" i="1"/>
  <c r="H762" i="1"/>
  <c r="G762" i="1"/>
  <c r="G163" i="1"/>
  <c r="H163" i="1"/>
  <c r="G223" i="1"/>
  <c r="H223" i="1"/>
  <c r="G283" i="1"/>
  <c r="H283" i="1"/>
  <c r="G341" i="1"/>
  <c r="H341" i="1"/>
  <c r="G401" i="1"/>
  <c r="H401" i="1"/>
  <c r="G465" i="1"/>
  <c r="H465" i="1"/>
  <c r="G523" i="1"/>
  <c r="H523" i="1"/>
  <c r="G583" i="1"/>
  <c r="H583" i="1"/>
  <c r="G641" i="1"/>
  <c r="H641" i="1"/>
  <c r="G703" i="1"/>
  <c r="H703" i="1"/>
  <c r="H763" i="1"/>
  <c r="G763" i="1"/>
  <c r="G817" i="1"/>
  <c r="H817" i="1"/>
  <c r="G184" i="1"/>
  <c r="H184" i="1"/>
  <c r="G244" i="1"/>
  <c r="H244" i="1"/>
  <c r="G301" i="1"/>
  <c r="H301" i="1"/>
  <c r="G362" i="1"/>
  <c r="H362" i="1"/>
  <c r="G402" i="1"/>
  <c r="H402" i="1"/>
  <c r="G466" i="1"/>
  <c r="H466" i="1"/>
  <c r="G525" i="1"/>
  <c r="H525" i="1"/>
  <c r="G584" i="1"/>
  <c r="H584" i="1"/>
  <c r="G642" i="1"/>
  <c r="H642" i="1"/>
  <c r="G704" i="1"/>
  <c r="H704" i="1"/>
  <c r="H764" i="1"/>
  <c r="G764" i="1"/>
  <c r="G802" i="1"/>
  <c r="H802" i="1"/>
  <c r="H32" i="1"/>
  <c r="G32" i="1"/>
  <c r="G185" i="1"/>
  <c r="H185" i="1"/>
  <c r="G302" i="1"/>
  <c r="H302" i="1"/>
  <c r="G363" i="1"/>
  <c r="H363" i="1"/>
  <c r="G467" i="1"/>
  <c r="H467" i="1"/>
  <c r="G526" i="1"/>
  <c r="H526" i="1"/>
  <c r="G585" i="1"/>
  <c r="H585" i="1"/>
  <c r="G643" i="1"/>
  <c r="H643" i="1"/>
  <c r="G705" i="1"/>
  <c r="H705" i="1"/>
  <c r="H765" i="1"/>
  <c r="G765" i="1"/>
  <c r="G24" i="1"/>
  <c r="H24" i="1"/>
  <c r="G246" i="1"/>
  <c r="H246" i="1"/>
  <c r="G303" i="1"/>
  <c r="H303" i="1"/>
  <c r="G364" i="1"/>
  <c r="H364" i="1"/>
  <c r="G426" i="1"/>
  <c r="H426" i="1"/>
  <c r="G468" i="1"/>
  <c r="H468" i="1"/>
  <c r="G506" i="1"/>
  <c r="H506" i="1"/>
  <c r="G567" i="1"/>
  <c r="H567" i="1"/>
  <c r="G625" i="1"/>
  <c r="H625" i="1"/>
  <c r="G685" i="1"/>
  <c r="H685" i="1"/>
  <c r="G746" i="1"/>
  <c r="H746" i="1"/>
  <c r="H58" i="1"/>
  <c r="G58" i="1"/>
  <c r="G148" i="1"/>
  <c r="H148" i="1"/>
  <c r="G168" i="1"/>
  <c r="H168" i="1"/>
  <c r="G187" i="1"/>
  <c r="H187" i="1"/>
  <c r="H207" i="1"/>
  <c r="G207" i="1"/>
  <c r="G228" i="1"/>
  <c r="H228" i="1"/>
  <c r="G248" i="1"/>
  <c r="H248" i="1"/>
  <c r="G268" i="1"/>
  <c r="H268" i="1"/>
  <c r="G288" i="1"/>
  <c r="H288" i="1"/>
  <c r="G306" i="1"/>
  <c r="H306" i="1"/>
  <c r="H326" i="1"/>
  <c r="G326" i="1"/>
  <c r="H346" i="1"/>
  <c r="G346" i="1"/>
  <c r="H366" i="1"/>
  <c r="G366" i="1"/>
  <c r="G385" i="1"/>
  <c r="H385" i="1"/>
  <c r="G405" i="1"/>
  <c r="H405" i="1"/>
  <c r="H428" i="1"/>
  <c r="G428" i="1"/>
  <c r="H450" i="1"/>
  <c r="G450" i="1"/>
  <c r="G470" i="1"/>
  <c r="H470" i="1"/>
  <c r="H489" i="1"/>
  <c r="G489" i="1"/>
  <c r="H508" i="1"/>
  <c r="G508" i="1"/>
  <c r="H529" i="1"/>
  <c r="G529" i="1"/>
  <c r="G549" i="1"/>
  <c r="H549" i="1"/>
  <c r="H569" i="1"/>
  <c r="G569" i="1"/>
  <c r="G588" i="1"/>
  <c r="H588" i="1"/>
  <c r="G608" i="1"/>
  <c r="H608" i="1"/>
  <c r="G627" i="1"/>
  <c r="H627" i="1"/>
  <c r="G646" i="1"/>
  <c r="H646" i="1"/>
  <c r="G666" i="1"/>
  <c r="H666" i="1"/>
  <c r="G687" i="1"/>
  <c r="H687" i="1"/>
  <c r="G708" i="1"/>
  <c r="H708" i="1"/>
  <c r="G728" i="1"/>
  <c r="H728" i="1"/>
  <c r="G748" i="1"/>
  <c r="H748" i="1"/>
  <c r="G118" i="1"/>
  <c r="H118" i="1"/>
  <c r="G787" i="1"/>
  <c r="H787" i="1"/>
  <c r="G806" i="1"/>
  <c r="H806" i="1"/>
  <c r="H150" i="1"/>
  <c r="G150" i="1"/>
  <c r="G210" i="1"/>
  <c r="H210" i="1"/>
  <c r="H270" i="1"/>
  <c r="G270" i="1"/>
  <c r="G328" i="1"/>
  <c r="H328" i="1"/>
  <c r="G387" i="1"/>
  <c r="H387" i="1"/>
  <c r="H452" i="1"/>
  <c r="G452" i="1"/>
  <c r="H510" i="1"/>
  <c r="G510" i="1"/>
  <c r="H571" i="1"/>
  <c r="G571" i="1"/>
  <c r="G629" i="1"/>
  <c r="H629" i="1"/>
  <c r="H689" i="1"/>
  <c r="G689" i="1"/>
  <c r="G750" i="1"/>
  <c r="H750" i="1"/>
  <c r="G78" i="1"/>
  <c r="H78" i="1"/>
  <c r="H151" i="1"/>
  <c r="G151" i="1"/>
  <c r="G211" i="1"/>
  <c r="H211" i="1"/>
  <c r="H271" i="1"/>
  <c r="G271" i="1"/>
  <c r="G329" i="1"/>
  <c r="H329" i="1"/>
  <c r="G388" i="1"/>
  <c r="H388" i="1"/>
  <c r="H492" i="1"/>
  <c r="G492" i="1"/>
  <c r="G552" i="1"/>
  <c r="H552" i="1"/>
  <c r="G611" i="1"/>
  <c r="H611" i="1"/>
  <c r="H670" i="1"/>
  <c r="G670" i="1"/>
  <c r="G751" i="1"/>
  <c r="H751" i="1"/>
  <c r="G809" i="1"/>
  <c r="H809" i="1"/>
  <c r="H85" i="1"/>
  <c r="G85" i="1"/>
  <c r="G191" i="1"/>
  <c r="H191" i="1"/>
  <c r="G252" i="1"/>
  <c r="H252" i="1"/>
  <c r="H310" i="1"/>
  <c r="G310" i="1"/>
  <c r="G473" i="1"/>
  <c r="H473" i="1"/>
  <c r="G512" i="1"/>
  <c r="H512" i="1"/>
  <c r="G573" i="1"/>
  <c r="H573" i="1"/>
  <c r="G631" i="1"/>
  <c r="H631" i="1"/>
  <c r="H691" i="1"/>
  <c r="G691" i="1"/>
  <c r="H752" i="1"/>
  <c r="G752" i="1"/>
  <c r="G790" i="1"/>
  <c r="H790" i="1"/>
  <c r="H153" i="1"/>
  <c r="G153" i="1"/>
  <c r="G213" i="1"/>
  <c r="H213" i="1"/>
  <c r="H273" i="1"/>
  <c r="G273" i="1"/>
  <c r="G331" i="1"/>
  <c r="H331" i="1"/>
  <c r="H390" i="1"/>
  <c r="G390" i="1"/>
  <c r="G455" i="1"/>
  <c r="H455" i="1"/>
  <c r="G513" i="1"/>
  <c r="H513" i="1"/>
  <c r="G574" i="1"/>
  <c r="H574" i="1"/>
  <c r="G692" i="1"/>
  <c r="H692" i="1"/>
  <c r="G753" i="1"/>
  <c r="H753" i="1"/>
  <c r="G791" i="1"/>
  <c r="H791" i="1"/>
  <c r="H173" i="1"/>
  <c r="G173" i="1"/>
  <c r="H234" i="1"/>
  <c r="G234" i="1"/>
  <c r="H292" i="1"/>
  <c r="G292" i="1"/>
  <c r="G352" i="1"/>
  <c r="H352" i="1"/>
  <c r="G411" i="1"/>
  <c r="H411" i="1"/>
  <c r="G456" i="1"/>
  <c r="H456" i="1"/>
  <c r="G514" i="1"/>
  <c r="H514" i="1"/>
  <c r="G575" i="1"/>
  <c r="H575" i="1"/>
  <c r="G632" i="1"/>
  <c r="H632" i="1"/>
  <c r="G754" i="1"/>
  <c r="H754" i="1"/>
  <c r="G792" i="1"/>
  <c r="H792" i="1"/>
  <c r="G155" i="1"/>
  <c r="H155" i="1"/>
  <c r="G194" i="1"/>
  <c r="H194" i="1"/>
  <c r="G235" i="1"/>
  <c r="H235" i="1"/>
  <c r="G293" i="1"/>
  <c r="H293" i="1"/>
  <c r="G353" i="1"/>
  <c r="H353" i="1"/>
  <c r="G412" i="1"/>
  <c r="H412" i="1"/>
  <c r="G476" i="1"/>
  <c r="H476" i="1"/>
  <c r="G536" i="1"/>
  <c r="H536" i="1"/>
  <c r="G595" i="1"/>
  <c r="H595" i="1"/>
  <c r="G633" i="1"/>
  <c r="H633" i="1"/>
  <c r="G694" i="1"/>
  <c r="H694" i="1"/>
  <c r="G755" i="1"/>
  <c r="H755" i="1"/>
  <c r="G195" i="1"/>
  <c r="H195" i="1"/>
  <c r="G256" i="1"/>
  <c r="H256" i="1"/>
  <c r="G294" i="1"/>
  <c r="H294" i="1"/>
  <c r="G334" i="1"/>
  <c r="H334" i="1"/>
  <c r="G394" i="1"/>
  <c r="H394" i="1"/>
  <c r="H438" i="1"/>
  <c r="G438" i="1"/>
  <c r="G477" i="1"/>
  <c r="H477" i="1"/>
  <c r="G516" i="1"/>
  <c r="H516" i="1"/>
  <c r="G756" i="1"/>
  <c r="H756" i="1"/>
  <c r="G794" i="1"/>
  <c r="H794" i="1"/>
  <c r="G157" i="1"/>
  <c r="H157" i="1"/>
  <c r="G217" i="1"/>
  <c r="H217" i="1"/>
  <c r="G277" i="1"/>
  <c r="H277" i="1"/>
  <c r="G335" i="1"/>
  <c r="H335" i="1"/>
  <c r="G395" i="1"/>
  <c r="H395" i="1"/>
  <c r="G459" i="1"/>
  <c r="H459" i="1"/>
  <c r="G517" i="1"/>
  <c r="H517" i="1"/>
  <c r="G578" i="1"/>
  <c r="H578" i="1"/>
  <c r="G635" i="1"/>
  <c r="H635" i="1"/>
  <c r="G696" i="1"/>
  <c r="H696" i="1"/>
  <c r="G757" i="1"/>
  <c r="H757" i="1"/>
  <c r="H135" i="1"/>
  <c r="G135" i="1"/>
  <c r="G197" i="1"/>
  <c r="H197" i="1"/>
  <c r="G258" i="1"/>
  <c r="H258" i="1"/>
  <c r="G316" i="1"/>
  <c r="H316" i="1"/>
  <c r="G376" i="1"/>
  <c r="H376" i="1"/>
  <c r="H440" i="1"/>
  <c r="G440" i="1"/>
  <c r="G498" i="1"/>
  <c r="H498" i="1"/>
  <c r="G559" i="1"/>
  <c r="H559" i="1"/>
  <c r="G617" i="1"/>
  <c r="H617" i="1"/>
  <c r="G677" i="1"/>
  <c r="H677" i="1"/>
  <c r="G738" i="1"/>
  <c r="H738" i="1"/>
  <c r="G777" i="1"/>
  <c r="H777" i="1"/>
  <c r="G198" i="1"/>
  <c r="H198" i="1"/>
  <c r="H259" i="1"/>
  <c r="G259" i="1"/>
  <c r="G317" i="1"/>
  <c r="H317" i="1"/>
  <c r="H441" i="1"/>
  <c r="G441" i="1"/>
  <c r="G499" i="1"/>
  <c r="H499" i="1"/>
  <c r="G540" i="1"/>
  <c r="H540" i="1"/>
  <c r="G599" i="1"/>
  <c r="H599" i="1"/>
  <c r="G657" i="1"/>
  <c r="H657" i="1"/>
  <c r="G719" i="1"/>
  <c r="H719" i="1"/>
  <c r="G778" i="1"/>
  <c r="H778" i="1"/>
  <c r="H200" i="1"/>
  <c r="G200" i="1"/>
  <c r="G261" i="1"/>
  <c r="H261" i="1"/>
  <c r="G338" i="1"/>
  <c r="H338" i="1"/>
  <c r="G398" i="1"/>
  <c r="H398" i="1"/>
  <c r="G462" i="1"/>
  <c r="H462" i="1"/>
  <c r="G520" i="1"/>
  <c r="H520" i="1"/>
  <c r="G580" i="1"/>
  <c r="H580" i="1"/>
  <c r="G638" i="1"/>
  <c r="H638" i="1"/>
  <c r="G699" i="1"/>
  <c r="H699" i="1"/>
  <c r="H760" i="1"/>
  <c r="G760" i="1"/>
  <c r="H201" i="1"/>
  <c r="G201" i="1"/>
  <c r="G319" i="1"/>
  <c r="H319" i="1"/>
  <c r="G378" i="1"/>
  <c r="H378" i="1"/>
  <c r="G421" i="1"/>
  <c r="H421" i="1"/>
  <c r="G482" i="1"/>
  <c r="H482" i="1"/>
  <c r="G542" i="1"/>
  <c r="H542" i="1"/>
  <c r="G601" i="1"/>
  <c r="H601" i="1"/>
  <c r="G659" i="1"/>
  <c r="H659" i="1"/>
  <c r="G741" i="1"/>
  <c r="H741" i="1"/>
  <c r="G799" i="1"/>
  <c r="H799" i="1"/>
  <c r="G162" i="1"/>
  <c r="H162" i="1"/>
  <c r="H202" i="1"/>
  <c r="G202" i="1"/>
  <c r="G262" i="1"/>
  <c r="H262" i="1"/>
  <c r="G320" i="1"/>
  <c r="H320" i="1"/>
  <c r="G379" i="1"/>
  <c r="H379" i="1"/>
  <c r="H444" i="1"/>
  <c r="G444" i="1"/>
  <c r="H502" i="1"/>
  <c r="G502" i="1"/>
  <c r="G563" i="1"/>
  <c r="H563" i="1"/>
  <c r="G621" i="1"/>
  <c r="H621" i="1"/>
  <c r="G660" i="1"/>
  <c r="H660" i="1"/>
  <c r="G722" i="1"/>
  <c r="H722" i="1"/>
  <c r="G781" i="1"/>
  <c r="H781" i="1"/>
  <c r="G667" i="1"/>
  <c r="H667" i="1"/>
  <c r="G183" i="1"/>
  <c r="H183" i="1"/>
  <c r="G243" i="1"/>
  <c r="H243" i="1"/>
  <c r="G97" i="1"/>
  <c r="H97" i="1"/>
  <c r="G361" i="1"/>
  <c r="H361" i="1"/>
  <c r="G423" i="1"/>
  <c r="H423" i="1"/>
  <c r="G484" i="1"/>
  <c r="H484" i="1"/>
  <c r="G544" i="1"/>
  <c r="H544" i="1"/>
  <c r="H603" i="1"/>
  <c r="G603" i="1"/>
  <c r="G661" i="1"/>
  <c r="H661" i="1"/>
  <c r="G723" i="1"/>
  <c r="H723" i="1"/>
  <c r="H782" i="1"/>
  <c r="G782" i="1"/>
  <c r="H16" i="1"/>
  <c r="G16" i="1"/>
  <c r="G108" i="1"/>
  <c r="H264" i="1"/>
  <c r="G264" i="1"/>
  <c r="G322" i="1"/>
  <c r="H322" i="1"/>
  <c r="G381" i="1"/>
  <c r="H381" i="1"/>
  <c r="H446" i="1"/>
  <c r="G446" i="1"/>
  <c r="H504" i="1"/>
  <c r="G504" i="1"/>
  <c r="H565" i="1"/>
  <c r="G565" i="1"/>
  <c r="G623" i="1"/>
  <c r="H623" i="1"/>
  <c r="G662" i="1"/>
  <c r="H662" i="1"/>
  <c r="G724" i="1"/>
  <c r="H724" i="1"/>
  <c r="H783" i="1"/>
  <c r="G783" i="1"/>
  <c r="G145" i="1"/>
  <c r="H145" i="1"/>
  <c r="G204" i="1"/>
  <c r="H204" i="1"/>
  <c r="H265" i="1"/>
  <c r="G265" i="1"/>
  <c r="G323" i="1"/>
  <c r="H323" i="1"/>
  <c r="G382" i="1"/>
  <c r="H382" i="1"/>
  <c r="G447" i="1"/>
  <c r="H447" i="1"/>
  <c r="G505" i="1"/>
  <c r="H505" i="1"/>
  <c r="G566" i="1"/>
  <c r="H566" i="1"/>
  <c r="H624" i="1"/>
  <c r="G624" i="1"/>
  <c r="G684" i="1"/>
  <c r="H684" i="1"/>
  <c r="H745" i="1"/>
  <c r="G745" i="1"/>
  <c r="G803" i="1"/>
  <c r="H803" i="1"/>
  <c r="G166" i="1"/>
  <c r="H166" i="1"/>
  <c r="G226" i="1"/>
  <c r="H226" i="1"/>
  <c r="G286" i="1"/>
  <c r="H286" i="1"/>
  <c r="G344" i="1"/>
  <c r="H344" i="1"/>
  <c r="H403" i="1"/>
  <c r="G403" i="1"/>
  <c r="G487" i="1"/>
  <c r="H487" i="1"/>
  <c r="G547" i="1"/>
  <c r="H547" i="1"/>
  <c r="G586" i="1"/>
  <c r="H586" i="1"/>
  <c r="H644" i="1"/>
  <c r="G644" i="1"/>
  <c r="G706" i="1"/>
  <c r="H706" i="1"/>
  <c r="G766" i="1"/>
  <c r="H766" i="1"/>
  <c r="G804" i="1"/>
  <c r="H804" i="1"/>
  <c r="G64" i="1"/>
  <c r="H64" i="1"/>
  <c r="G149" i="1"/>
  <c r="H149" i="1"/>
  <c r="G169" i="1"/>
  <c r="H169" i="1"/>
  <c r="G189" i="1"/>
  <c r="H189" i="1"/>
  <c r="G209" i="1"/>
  <c r="H209" i="1"/>
  <c r="G229" i="1"/>
  <c r="H229" i="1"/>
  <c r="G249" i="1"/>
  <c r="H249" i="1"/>
  <c r="G269" i="1"/>
  <c r="H269" i="1"/>
  <c r="G56" i="1"/>
  <c r="H56" i="1"/>
  <c r="H307" i="1"/>
  <c r="G307" i="1"/>
  <c r="H327" i="1"/>
  <c r="G327" i="1"/>
  <c r="H347" i="1"/>
  <c r="G347" i="1"/>
  <c r="H367" i="1"/>
  <c r="G367" i="1"/>
  <c r="G386" i="1"/>
  <c r="H386" i="1"/>
  <c r="G406" i="1"/>
  <c r="H406" i="1"/>
  <c r="G429" i="1"/>
  <c r="H429" i="1"/>
  <c r="H451" i="1"/>
  <c r="G451" i="1"/>
  <c r="G471" i="1"/>
  <c r="H471" i="1"/>
  <c r="G490" i="1"/>
  <c r="H490" i="1"/>
  <c r="H509" i="1"/>
  <c r="G509" i="1"/>
  <c r="G530" i="1"/>
  <c r="H530" i="1"/>
  <c r="H550" i="1"/>
  <c r="G550" i="1"/>
  <c r="H570" i="1"/>
  <c r="G570" i="1"/>
  <c r="H589" i="1"/>
  <c r="G589" i="1"/>
  <c r="H609" i="1"/>
  <c r="G609" i="1"/>
  <c r="H628" i="1"/>
  <c r="G628" i="1"/>
  <c r="G647" i="1"/>
  <c r="H647" i="1"/>
  <c r="H668" i="1"/>
  <c r="G668" i="1"/>
  <c r="G688" i="1"/>
  <c r="H688" i="1"/>
  <c r="H709" i="1"/>
  <c r="G709" i="1"/>
  <c r="H729" i="1"/>
  <c r="G729" i="1"/>
  <c r="H749" i="1"/>
  <c r="G749" i="1"/>
  <c r="H768" i="1"/>
  <c r="G768" i="1"/>
  <c r="H788" i="1"/>
  <c r="G788" i="1"/>
  <c r="G807" i="1"/>
  <c r="H807" i="1"/>
  <c r="G831" i="1"/>
  <c r="H831" i="1"/>
  <c r="G834" i="1"/>
  <c r="H834" i="1"/>
  <c r="G830" i="1"/>
  <c r="H830" i="1"/>
  <c r="G832" i="1"/>
  <c r="H832" i="1"/>
  <c r="G833" i="1"/>
  <c r="H833" i="1"/>
  <c r="G417" i="1"/>
  <c r="G827" i="1"/>
  <c r="H827" i="1"/>
  <c r="G828" i="1"/>
  <c r="H828" i="1"/>
  <c r="G829" i="1"/>
  <c r="H829" i="1"/>
  <c r="P812" i="1"/>
  <c r="P12" i="1"/>
  <c r="P23" i="1"/>
  <c r="P37" i="1"/>
  <c r="P47" i="1"/>
  <c r="P57" i="1"/>
  <c r="P67" i="1"/>
  <c r="P77" i="1"/>
  <c r="P86" i="1"/>
  <c r="P87" i="1"/>
  <c r="P106" i="1"/>
  <c r="P122" i="1"/>
  <c r="P140" i="1"/>
  <c r="P255" i="1"/>
  <c r="P365" i="1"/>
  <c r="P376" i="1"/>
  <c r="P385" i="1"/>
  <c r="P396" i="1"/>
  <c r="P405" i="1"/>
  <c r="P694" i="1"/>
  <c r="P755" i="1"/>
  <c r="P824" i="1"/>
  <c r="P833" i="1"/>
  <c r="P470" i="1"/>
  <c r="P836" i="1"/>
  <c r="P463" i="1"/>
  <c r="P11" i="1"/>
  <c r="P28" i="1"/>
  <c r="P112" i="1"/>
  <c r="P133" i="1"/>
  <c r="P247" i="1"/>
  <c r="P259" i="1"/>
  <c r="P270" i="1"/>
  <c r="P280" i="1"/>
  <c r="P289" i="1"/>
  <c r="P298" i="1"/>
  <c r="P318" i="1"/>
  <c r="P328" i="1"/>
  <c r="P338" i="1"/>
  <c r="P440" i="1"/>
  <c r="P450" i="1"/>
  <c r="P460" i="1"/>
  <c r="P479" i="1"/>
  <c r="P489" i="1"/>
  <c r="P498" i="1"/>
  <c r="P508" i="1"/>
  <c r="P518" i="1"/>
  <c r="P529" i="1"/>
  <c r="P539" i="1"/>
  <c r="P549" i="1"/>
  <c r="P559" i="1"/>
  <c r="P569" i="1"/>
  <c r="P579" i="1"/>
  <c r="P588" i="1"/>
  <c r="P598" i="1"/>
  <c r="P608" i="1"/>
  <c r="P617" i="1"/>
  <c r="P627" i="1"/>
  <c r="P636" i="1"/>
  <c r="P646" i="1"/>
  <c r="P656" i="1"/>
  <c r="P666" i="1"/>
  <c r="P677" i="1"/>
  <c r="P687" i="1"/>
  <c r="P698" i="1"/>
  <c r="P709" i="1"/>
  <c r="P719" i="1"/>
  <c r="P729" i="1"/>
  <c r="P739" i="1"/>
  <c r="P749" i="1"/>
  <c r="P759" i="1"/>
  <c r="P768" i="1"/>
  <c r="P152" i="1"/>
  <c r="P277" i="1"/>
  <c r="P287" i="1"/>
  <c r="P295" i="1"/>
  <c r="P305" i="1"/>
  <c r="P315" i="1"/>
  <c r="P325" i="1"/>
  <c r="P335" i="1"/>
  <c r="P345" i="1"/>
  <c r="P420" i="1"/>
  <c r="P366" i="1"/>
  <c r="P427" i="1"/>
  <c r="P386" i="1"/>
  <c r="P397" i="1"/>
  <c r="P406" i="1"/>
  <c r="P496" i="1"/>
  <c r="P556" i="1"/>
  <c r="P615" i="1"/>
  <c r="P814" i="1"/>
  <c r="P834" i="1"/>
  <c r="G835" i="1"/>
  <c r="G838" i="1"/>
  <c r="P494" i="1"/>
  <c r="G836" i="1"/>
  <c r="G839" i="1"/>
  <c r="G837" i="1"/>
  <c r="P845" i="1"/>
  <c r="P860" i="1"/>
  <c r="P692" i="1"/>
  <c r="L849" i="1"/>
  <c r="P13" i="1"/>
  <c r="P20" i="1"/>
  <c r="P38" i="1"/>
  <c r="P22" i="1"/>
  <c r="P68" i="1"/>
  <c r="P53" i="1"/>
  <c r="P34" i="1"/>
  <c r="P31" i="1"/>
  <c r="P123" i="1"/>
  <c r="P131" i="1"/>
  <c r="P141" i="1"/>
  <c r="P151" i="1"/>
  <c r="P161" i="1"/>
  <c r="P170" i="1"/>
  <c r="P181" i="1"/>
  <c r="P281" i="1"/>
  <c r="P201" i="1"/>
  <c r="P211" i="1"/>
  <c r="P221" i="1"/>
  <c r="P231" i="1"/>
  <c r="P241" i="1"/>
  <c r="P271" i="1"/>
  <c r="P282" i="1"/>
  <c r="P109" i="1"/>
  <c r="P299" i="1"/>
  <c r="P309" i="1"/>
  <c r="P319" i="1"/>
  <c r="P329" i="1"/>
  <c r="P339" i="1"/>
  <c r="P349" i="1"/>
  <c r="P359" i="1"/>
  <c r="P369" i="1"/>
  <c r="P378" i="1"/>
  <c r="P388" i="1"/>
  <c r="P399" i="1"/>
  <c r="P408" i="1"/>
  <c r="P421" i="1"/>
  <c r="P443" i="1"/>
  <c r="P453" i="1"/>
  <c r="P472" i="1"/>
  <c r="P482" i="1"/>
  <c r="P492" i="1"/>
  <c r="P501" i="1"/>
  <c r="P511" i="1"/>
  <c r="P521" i="1"/>
  <c r="P532" i="1"/>
  <c r="P542" i="1"/>
  <c r="P552" i="1"/>
  <c r="P562" i="1"/>
  <c r="P572" i="1"/>
  <c r="P581" i="1"/>
  <c r="P591" i="1"/>
  <c r="P601" i="1"/>
  <c r="P611" i="1"/>
  <c r="P620" i="1"/>
  <c r="P630" i="1"/>
  <c r="P639" i="1"/>
  <c r="P649" i="1"/>
  <c r="P659" i="1"/>
  <c r="P670" i="1"/>
  <c r="P680" i="1"/>
  <c r="P690" i="1"/>
  <c r="P700" i="1"/>
  <c r="P711" i="1"/>
  <c r="P721" i="1"/>
  <c r="P731" i="1"/>
  <c r="P741" i="1"/>
  <c r="P751" i="1"/>
  <c r="P761" i="1"/>
  <c r="P770" i="1"/>
  <c r="P780" i="1"/>
  <c r="P789" i="1"/>
  <c r="P799" i="1"/>
  <c r="P809" i="1"/>
  <c r="P818" i="1"/>
  <c r="P827" i="1"/>
  <c r="P837" i="1"/>
  <c r="P857" i="1"/>
  <c r="P867" i="1"/>
  <c r="P15" i="1"/>
  <c r="P26" i="1"/>
  <c r="P39" i="1"/>
  <c r="P49" i="1"/>
  <c r="P59" i="1"/>
  <c r="P90" i="1"/>
  <c r="P100" i="1"/>
  <c r="P111" i="1"/>
  <c r="P132" i="1"/>
  <c r="P143" i="1"/>
  <c r="P153" i="1"/>
  <c r="P162" i="1"/>
  <c r="P171" i="1"/>
  <c r="P182" i="1"/>
  <c r="P191" i="1"/>
  <c r="P202" i="1"/>
  <c r="P212" i="1"/>
  <c r="P222" i="1"/>
  <c r="P232" i="1"/>
  <c r="P242" i="1"/>
  <c r="P252" i="1"/>
  <c r="P262" i="1"/>
  <c r="P272" i="1"/>
  <c r="P290" i="1"/>
  <c r="P300" i="1"/>
  <c r="P310" i="1"/>
  <c r="P320" i="1"/>
  <c r="P330" i="1"/>
  <c r="P340" i="1"/>
  <c r="P350" i="1"/>
  <c r="P360" i="1"/>
  <c r="P379" i="1"/>
  <c r="P389" i="1"/>
  <c r="P400" i="1"/>
  <c r="P422" i="1"/>
  <c r="P432" i="1"/>
  <c r="P444" i="1"/>
  <c r="P454" i="1"/>
  <c r="P464" i="1"/>
  <c r="P473" i="1"/>
  <c r="P483" i="1"/>
  <c r="P493" i="1"/>
  <c r="P502" i="1"/>
  <c r="P512" i="1"/>
  <c r="P522" i="1"/>
  <c r="P533" i="1"/>
  <c r="P543" i="1"/>
  <c r="P553" i="1"/>
  <c r="P563" i="1"/>
  <c r="P573" i="1"/>
  <c r="P582" i="1"/>
  <c r="P592" i="1"/>
  <c r="P602" i="1"/>
  <c r="P612" i="1"/>
  <c r="P621" i="1"/>
  <c r="P631" i="1"/>
  <c r="P640" i="1"/>
  <c r="P650" i="1"/>
  <c r="P660" i="1"/>
  <c r="P671" i="1"/>
  <c r="P681" i="1"/>
  <c r="P691" i="1"/>
  <c r="P701" i="1"/>
  <c r="P712" i="1"/>
  <c r="P722" i="1"/>
  <c r="P732" i="1"/>
  <c r="P742" i="1"/>
  <c r="P752" i="1"/>
  <c r="P762" i="1"/>
  <c r="P771" i="1"/>
  <c r="P781" i="1"/>
  <c r="P790" i="1"/>
  <c r="P800" i="1"/>
  <c r="P810" i="1"/>
  <c r="P819" i="1"/>
  <c r="P828" i="1"/>
  <c r="P838" i="1"/>
  <c r="P633" i="1"/>
  <c r="P276" i="1"/>
  <c r="P354" i="1"/>
  <c r="P199" i="1"/>
  <c r="P616" i="1"/>
  <c r="P675" i="1"/>
  <c r="P778" i="1"/>
  <c r="P788" i="1"/>
  <c r="P797" i="1"/>
  <c r="P807" i="1"/>
  <c r="P816" i="1"/>
  <c r="P826" i="1"/>
  <c r="P835" i="1"/>
  <c r="P708" i="1"/>
  <c r="P718" i="1"/>
  <c r="P728" i="1"/>
  <c r="P738" i="1"/>
  <c r="P748" i="1"/>
  <c r="P758" i="1"/>
  <c r="P118" i="1"/>
  <c r="P777" i="1"/>
  <c r="P787" i="1"/>
  <c r="P796" i="1"/>
  <c r="P806" i="1"/>
  <c r="P815" i="1"/>
  <c r="P825" i="1"/>
  <c r="P811" i="1"/>
  <c r="P861" i="1"/>
  <c r="P851" i="1"/>
  <c r="P495" i="1"/>
  <c r="P614" i="1"/>
  <c r="P24" i="1"/>
  <c r="P36" i="1"/>
  <c r="P73" i="1"/>
  <c r="P193" i="1"/>
  <c r="P555" i="1"/>
  <c r="P21" i="1"/>
  <c r="P863" i="1"/>
  <c r="P41" i="1"/>
  <c r="P51" i="1"/>
  <c r="P60" i="1"/>
  <c r="P71" i="1"/>
  <c r="P79" i="1"/>
  <c r="P91" i="1"/>
  <c r="P126" i="1"/>
  <c r="P154" i="1"/>
  <c r="P163" i="1"/>
  <c r="P172" i="1"/>
  <c r="P183" i="1"/>
  <c r="P192" i="1"/>
  <c r="P203" i="1"/>
  <c r="P213" i="1"/>
  <c r="P223" i="1"/>
  <c r="P233" i="1"/>
  <c r="P243" i="1"/>
  <c r="P859" i="1"/>
  <c r="P869" i="1"/>
  <c r="P846" i="1"/>
  <c r="P274" i="1"/>
  <c r="P411" i="1"/>
  <c r="P754" i="1"/>
  <c r="P84" i="1"/>
  <c r="P230" i="1"/>
  <c r="P442" i="1"/>
  <c r="P600" i="1"/>
  <c r="P648" i="1"/>
  <c r="P117" i="1"/>
  <c r="P294" i="1"/>
  <c r="P557" i="1"/>
  <c r="P139" i="1"/>
  <c r="P314" i="1"/>
  <c r="P634" i="1"/>
  <c r="P813" i="1"/>
  <c r="P195" i="1"/>
  <c r="P438" i="1"/>
  <c r="P477" i="1"/>
  <c r="P263" i="1"/>
  <c r="P273" i="1"/>
  <c r="P283" i="1"/>
  <c r="P291" i="1"/>
  <c r="P97" i="1"/>
  <c r="P311" i="1"/>
  <c r="P321" i="1"/>
  <c r="P331" i="1"/>
  <c r="P341" i="1"/>
  <c r="P351" i="1"/>
  <c r="P361" i="1"/>
  <c r="P371" i="1"/>
  <c r="P380" i="1"/>
  <c r="P390" i="1"/>
  <c r="P401" i="1"/>
  <c r="P423" i="1"/>
  <c r="P435" i="1"/>
  <c r="P445" i="1"/>
  <c r="P455" i="1"/>
  <c r="P465" i="1"/>
  <c r="P474" i="1"/>
  <c r="P484" i="1"/>
  <c r="P503" i="1"/>
  <c r="P513" i="1"/>
  <c r="P523" i="1"/>
  <c r="P534" i="1"/>
  <c r="P544" i="1"/>
  <c r="P554" i="1"/>
  <c r="P564" i="1"/>
  <c r="P574" i="1"/>
  <c r="P583" i="1"/>
  <c r="P593" i="1"/>
  <c r="P603" i="1"/>
  <c r="P613" i="1"/>
  <c r="P622" i="1"/>
  <c r="P266" i="1"/>
  <c r="P641" i="1"/>
  <c r="P651" i="1"/>
  <c r="P661" i="1"/>
  <c r="P672" i="1"/>
  <c r="P682" i="1"/>
  <c r="P703" i="1"/>
  <c r="P713" i="1"/>
  <c r="P723" i="1"/>
  <c r="P733" i="1"/>
  <c r="P743" i="1"/>
  <c r="P753" i="1"/>
  <c r="P763" i="1"/>
  <c r="P772" i="1"/>
  <c r="P782" i="1"/>
  <c r="P791" i="1"/>
  <c r="P801" i="1"/>
  <c r="P820" i="1"/>
  <c r="P829" i="1"/>
  <c r="P839" i="1"/>
  <c r="P695" i="1"/>
  <c r="P216" i="1"/>
  <c r="P756" i="1"/>
  <c r="P17" i="1"/>
  <c r="P32" i="1"/>
  <c r="P44" i="1"/>
  <c r="P50" i="1"/>
  <c r="P64" i="1"/>
  <c r="P74" i="1"/>
  <c r="P83" i="1"/>
  <c r="P94" i="1"/>
  <c r="P115" i="1"/>
  <c r="P352" i="1"/>
  <c r="P70" i="1"/>
  <c r="P75" i="1"/>
  <c r="P160" i="1"/>
  <c r="P308" i="1"/>
  <c r="P348" i="1"/>
  <c r="P377" i="1"/>
  <c r="P387" i="1"/>
  <c r="P304" i="1"/>
  <c r="P500" i="1"/>
  <c r="P551" i="1"/>
  <c r="P590" i="1"/>
  <c r="P629" i="1"/>
  <c r="P669" i="1"/>
  <c r="P699" i="1"/>
  <c r="P750" i="1"/>
  <c r="P434" i="1"/>
  <c r="P417" i="1"/>
  <c r="P89" i="1"/>
  <c r="P127" i="1"/>
  <c r="P145" i="1"/>
  <c r="P155" i="1"/>
  <c r="P164" i="1"/>
  <c r="P173" i="1"/>
  <c r="P184" i="1"/>
  <c r="P108" i="1"/>
  <c r="P214" i="1"/>
  <c r="P224" i="1"/>
  <c r="P234" i="1"/>
  <c r="P244" i="1"/>
  <c r="P254" i="1"/>
  <c r="P264" i="1"/>
  <c r="P430" i="1"/>
  <c r="P292" i="1"/>
  <c r="P301" i="1"/>
  <c r="P312" i="1"/>
  <c r="P322" i="1"/>
  <c r="P332" i="1"/>
  <c r="P342" i="1"/>
  <c r="P362" i="1"/>
  <c r="P372" i="1"/>
  <c r="P381" i="1"/>
  <c r="P391" i="1"/>
  <c r="P402" i="1"/>
  <c r="P424" i="1"/>
  <c r="P436" i="1"/>
  <c r="P446" i="1"/>
  <c r="P456" i="1"/>
  <c r="P466" i="1"/>
  <c r="P475" i="1"/>
  <c r="P485" i="1"/>
  <c r="P504" i="1"/>
  <c r="P514" i="1"/>
  <c r="P525" i="1"/>
  <c r="P535" i="1"/>
  <c r="P545" i="1"/>
  <c r="P565" i="1"/>
  <c r="P575" i="1"/>
  <c r="P584" i="1"/>
  <c r="P594" i="1"/>
  <c r="P604" i="1"/>
  <c r="P623" i="1"/>
  <c r="P632" i="1"/>
  <c r="P642" i="1"/>
  <c r="P652" i="1"/>
  <c r="P662" i="1"/>
  <c r="P673" i="1"/>
  <c r="P683" i="1"/>
  <c r="P704" i="1"/>
  <c r="P714" i="1"/>
  <c r="P724" i="1"/>
  <c r="P734" i="1"/>
  <c r="P744" i="1"/>
  <c r="P764" i="1"/>
  <c r="P773" i="1"/>
  <c r="P783" i="1"/>
  <c r="P792" i="1"/>
  <c r="P802" i="1"/>
  <c r="P821" i="1"/>
  <c r="P830" i="1"/>
  <c r="P437" i="1"/>
  <c r="P447" i="1"/>
  <c r="P457" i="1"/>
  <c r="P467" i="1"/>
  <c r="P476" i="1"/>
  <c r="P486" i="1"/>
  <c r="P505" i="1"/>
  <c r="P515" i="1"/>
  <c r="P526" i="1"/>
  <c r="P536" i="1"/>
  <c r="P546" i="1"/>
  <c r="P566" i="1"/>
  <c r="P576" i="1"/>
  <c r="P585" i="1"/>
  <c r="P595" i="1"/>
  <c r="P605" i="1"/>
  <c r="P624" i="1"/>
  <c r="P643" i="1"/>
  <c r="P653" i="1"/>
  <c r="P663" i="1"/>
  <c r="P674" i="1"/>
  <c r="P684" i="1"/>
  <c r="P705" i="1"/>
  <c r="P715" i="1"/>
  <c r="P725" i="1"/>
  <c r="P735" i="1"/>
  <c r="P745" i="1"/>
  <c r="P765" i="1"/>
  <c r="P774" i="1"/>
  <c r="P784" i="1"/>
  <c r="P793" i="1"/>
  <c r="P803" i="1"/>
  <c r="P822" i="1"/>
  <c r="P831" i="1"/>
  <c r="P130" i="1"/>
  <c r="P147" i="1"/>
  <c r="P157" i="1"/>
  <c r="P166" i="1"/>
  <c r="P175" i="1"/>
  <c r="P205" i="1"/>
  <c r="P226" i="1"/>
  <c r="P236" i="1"/>
  <c r="P246" i="1"/>
  <c r="P256" i="1"/>
  <c r="P267" i="1"/>
  <c r="P286" i="1"/>
  <c r="P303" i="1"/>
  <c r="P324" i="1"/>
  <c r="P334" i="1"/>
  <c r="P344" i="1"/>
  <c r="P364" i="1"/>
  <c r="P374" i="1"/>
  <c r="P383" i="1"/>
  <c r="P394" i="1"/>
  <c r="P403" i="1"/>
  <c r="P426" i="1"/>
  <c r="P448" i="1"/>
  <c r="P458" i="1"/>
  <c r="P468" i="1"/>
  <c r="P487" i="1"/>
  <c r="P506" i="1"/>
  <c r="P516" i="1"/>
  <c r="P527" i="1"/>
  <c r="P537" i="1"/>
  <c r="P547" i="1"/>
  <c r="P567" i="1"/>
  <c r="P577" i="1"/>
  <c r="P586" i="1"/>
  <c r="P596" i="1"/>
  <c r="P606" i="1"/>
  <c r="P625" i="1"/>
  <c r="P644" i="1"/>
  <c r="P654" i="1"/>
  <c r="P664" i="1"/>
  <c r="P685" i="1"/>
  <c r="P706" i="1"/>
  <c r="P716" i="1"/>
  <c r="P726" i="1"/>
  <c r="P736" i="1"/>
  <c r="P746" i="1"/>
  <c r="P766" i="1"/>
  <c r="P775" i="1"/>
  <c r="P785" i="1"/>
  <c r="P794" i="1"/>
  <c r="P804" i="1"/>
  <c r="P823" i="1"/>
  <c r="P832" i="1"/>
  <c r="G850" i="1"/>
  <c r="G849" i="1"/>
  <c r="P10" i="1"/>
  <c r="G10" i="1"/>
  <c r="Y833" i="1" l="1"/>
  <c r="Y832" i="1"/>
  <c r="Y831" i="1"/>
  <c r="Y830" i="1"/>
  <c r="Y829" i="1"/>
  <c r="Y828" i="1"/>
  <c r="Y827" i="1"/>
  <c r="Y417" i="1"/>
  <c r="L833" i="1" l="1"/>
  <c r="L832" i="1"/>
  <c r="L829" i="1"/>
  <c r="L827" i="1"/>
  <c r="L831" i="1"/>
  <c r="L828" i="1"/>
  <c r="L417" i="1"/>
  <c r="L830" i="1"/>
  <c r="F43" i="2" l="1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AD840" i="1"/>
  <c r="AE840" i="1"/>
  <c r="AG840" i="1"/>
  <c r="AF840" i="1"/>
  <c r="W10" i="1" l="1"/>
  <c r="T10" i="1"/>
  <c r="A26" i="2" l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I840" i="1"/>
  <c r="AH840" i="1"/>
  <c r="AK840" i="1"/>
  <c r="AJ840" i="1"/>
  <c r="L554" i="1" l="1"/>
  <c r="Y554" i="1"/>
  <c r="G129" i="2" l="1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6" i="2"/>
  <c r="G5" i="2"/>
  <c r="G4" i="2"/>
  <c r="G3" i="2"/>
  <c r="G2" i="2"/>
  <c r="G7" i="2"/>
  <c r="AM840" i="1"/>
  <c r="AL840" i="1"/>
  <c r="AO840" i="1"/>
  <c r="AL6" i="1"/>
  <c r="AJ6" i="1" s="1"/>
  <c r="AH6" i="1" s="1"/>
  <c r="AF6" i="1" s="1"/>
  <c r="AD6" i="1" s="1"/>
  <c r="AB6" i="1" s="1"/>
  <c r="Z6" i="1" s="1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H32" i="2" l="1"/>
  <c r="H33" i="2" s="1"/>
  <c r="E33" i="2" s="1"/>
  <c r="I33" i="2" s="1"/>
  <c r="H12" i="2"/>
  <c r="H13" i="2" s="1"/>
  <c r="E13" i="2" s="1"/>
  <c r="I13" i="2" s="1"/>
  <c r="H40" i="2"/>
  <c r="H41" i="2" s="1"/>
  <c r="E41" i="2" s="1"/>
  <c r="I41" i="2" s="1"/>
  <c r="H20" i="2"/>
  <c r="H21" i="2" s="1"/>
  <c r="E21" i="2" s="1"/>
  <c r="I21" i="2" s="1"/>
  <c r="H16" i="2"/>
  <c r="H17" i="2" s="1"/>
  <c r="E17" i="2" s="1"/>
  <c r="I17" i="2" s="1"/>
  <c r="H24" i="2"/>
  <c r="H25" i="2" s="1"/>
  <c r="E25" i="2" s="1"/>
  <c r="I25" i="2" s="1"/>
  <c r="H26" i="2"/>
  <c r="H27" i="2" s="1"/>
  <c r="E27" i="2" s="1"/>
  <c r="I27" i="2" s="1"/>
  <c r="H8" i="2"/>
  <c r="H9" i="2" s="1"/>
  <c r="E9" i="2" s="1"/>
  <c r="I9" i="2" s="1"/>
  <c r="H28" i="2"/>
  <c r="H29" i="2" s="1"/>
  <c r="E29" i="2" s="1"/>
  <c r="I29" i="2" s="1"/>
  <c r="H10" i="2"/>
  <c r="H11" i="2" s="1"/>
  <c r="E11" i="2" s="1"/>
  <c r="I11" i="2" s="1"/>
  <c r="H30" i="2"/>
  <c r="H31" i="2" s="1"/>
  <c r="E31" i="2" s="1"/>
  <c r="I31" i="2" s="1"/>
  <c r="H4" i="2"/>
  <c r="H5" i="2" s="1"/>
  <c r="E5" i="2" s="1"/>
  <c r="I5" i="2" s="1"/>
  <c r="H6" i="2"/>
  <c r="H7" i="2" s="1"/>
  <c r="E7" i="2" s="1"/>
  <c r="I7" i="2" s="1"/>
  <c r="H22" i="2"/>
  <c r="H23" i="2" s="1"/>
  <c r="E23" i="2" s="1"/>
  <c r="I23" i="2" s="1"/>
  <c r="H42" i="2"/>
  <c r="H43" i="2" s="1"/>
  <c r="E43" i="2" s="1"/>
  <c r="I43" i="2" s="1"/>
  <c r="H36" i="2"/>
  <c r="H37" i="2" s="1"/>
  <c r="E37" i="2" s="1"/>
  <c r="I37" i="2" s="1"/>
  <c r="H38" i="2"/>
  <c r="H39" i="2" s="1"/>
  <c r="E39" i="2" s="1"/>
  <c r="I39" i="2" s="1"/>
  <c r="H14" i="2"/>
  <c r="H15" i="2" s="1"/>
  <c r="E15" i="2" s="1"/>
  <c r="I15" i="2" s="1"/>
  <c r="H34" i="2"/>
  <c r="H35" i="2" s="1"/>
  <c r="E35" i="2" s="1"/>
  <c r="I35" i="2" s="1"/>
  <c r="H18" i="2"/>
  <c r="H19" i="2" s="1"/>
  <c r="E19" i="2" s="1"/>
  <c r="I19" i="2" s="1"/>
  <c r="H78" i="2"/>
  <c r="H79" i="2" s="1"/>
  <c r="H86" i="2"/>
  <c r="H87" i="2" s="1"/>
  <c r="H126" i="2"/>
  <c r="H127" i="2" s="1"/>
  <c r="H110" i="2"/>
  <c r="H111" i="2" s="1"/>
  <c r="H118" i="2"/>
  <c r="H119" i="2" s="1"/>
  <c r="H94" i="2"/>
  <c r="H95" i="2" s="1"/>
  <c r="H108" i="2"/>
  <c r="H109" i="2" s="1"/>
  <c r="H58" i="2"/>
  <c r="H59" i="2" s="1"/>
  <c r="E59" i="2" s="1"/>
  <c r="H74" i="2"/>
  <c r="H75" i="2" s="1"/>
  <c r="H98" i="2"/>
  <c r="H99" i="2" s="1"/>
  <c r="H60" i="2"/>
  <c r="H61" i="2" s="1"/>
  <c r="E61" i="2" s="1"/>
  <c r="H76" i="2"/>
  <c r="H77" i="2" s="1"/>
  <c r="H84" i="2"/>
  <c r="H85" i="2" s="1"/>
  <c r="H100" i="2"/>
  <c r="H101" i="2" s="1"/>
  <c r="H80" i="2"/>
  <c r="H81" i="2" s="1"/>
  <c r="H88" i="2"/>
  <c r="H89" i="2" s="1"/>
  <c r="H96" i="2"/>
  <c r="H97" i="2" s="1"/>
  <c r="H112" i="2"/>
  <c r="H113" i="2" s="1"/>
  <c r="H128" i="2"/>
  <c r="H129" i="2" s="1"/>
  <c r="H82" i="2"/>
  <c r="H83" i="2" s="1"/>
  <c r="H102" i="2"/>
  <c r="H103" i="2" s="1"/>
  <c r="H122" i="2"/>
  <c r="H123" i="2" s="1"/>
  <c r="H114" i="2"/>
  <c r="H115" i="2" s="1"/>
  <c r="H106" i="2"/>
  <c r="H107" i="2" s="1"/>
  <c r="H120" i="2"/>
  <c r="H121" i="2" s="1"/>
  <c r="H124" i="2"/>
  <c r="H125" i="2" s="1"/>
  <c r="H104" i="2"/>
  <c r="H105" i="2" s="1"/>
  <c r="H46" i="2"/>
  <c r="H47" i="2" s="1"/>
  <c r="E47" i="2" s="1"/>
  <c r="H2" i="2"/>
  <c r="H92" i="2"/>
  <c r="H93" i="2" s="1"/>
  <c r="H116" i="2"/>
  <c r="H117" i="2" s="1"/>
  <c r="H90" i="2"/>
  <c r="H91" i="2" s="1"/>
  <c r="AN840" i="1"/>
  <c r="H50" i="2"/>
  <c r="H51" i="2" s="1"/>
  <c r="E51" i="2" s="1"/>
  <c r="H70" i="2"/>
  <c r="H71" i="2" s="1"/>
  <c r="E71" i="2" s="1"/>
  <c r="H66" i="2"/>
  <c r="H67" i="2" s="1"/>
  <c r="E67" i="2" s="1"/>
  <c r="Y49" i="1"/>
  <c r="H62" i="2"/>
  <c r="H63" i="2" s="1"/>
  <c r="E63" i="2" s="1"/>
  <c r="H56" i="2"/>
  <c r="H57" i="2" s="1"/>
  <c r="E57" i="2" s="1"/>
  <c r="H48" i="2"/>
  <c r="H49" i="2" s="1"/>
  <c r="E49" i="2" s="1"/>
  <c r="H68" i="2"/>
  <c r="H69" i="2" s="1"/>
  <c r="E69" i="2" s="1"/>
  <c r="H52" i="2"/>
  <c r="H53" i="2" s="1"/>
  <c r="E53" i="2" s="1"/>
  <c r="H72" i="2"/>
  <c r="H73" i="2" s="1"/>
  <c r="E73" i="2" s="1"/>
  <c r="H54" i="2"/>
  <c r="H55" i="2" s="1"/>
  <c r="E55" i="2" s="1"/>
  <c r="H44" i="2"/>
  <c r="H45" i="2" s="1"/>
  <c r="E45" i="2" s="1"/>
  <c r="H64" i="2"/>
  <c r="H65" i="2" s="1"/>
  <c r="E65" i="2" s="1"/>
  <c r="C843" i="1"/>
  <c r="C844" i="1" s="1"/>
  <c r="C845" i="1" s="1"/>
  <c r="C846" i="1" s="1"/>
  <c r="F137" i="1"/>
  <c r="F139" i="1"/>
  <c r="J143" i="2"/>
  <c r="J142" i="2"/>
  <c r="J141" i="2"/>
  <c r="J140" i="2"/>
  <c r="J139" i="2"/>
  <c r="J138" i="2"/>
  <c r="J137" i="2"/>
  <c r="J136" i="2"/>
  <c r="J135" i="2"/>
  <c r="J134" i="2"/>
  <c r="J133" i="2"/>
  <c r="J132" i="2"/>
  <c r="J131" i="2"/>
  <c r="J130" i="2"/>
  <c r="J129" i="2"/>
  <c r="J128" i="2"/>
  <c r="J127" i="2"/>
  <c r="J126" i="2"/>
  <c r="J125" i="2"/>
  <c r="J124" i="2"/>
  <c r="J123" i="2"/>
  <c r="J122" i="2"/>
  <c r="P122" i="2" s="1"/>
  <c r="J121" i="2"/>
  <c r="P121" i="2" s="1"/>
  <c r="J120" i="2"/>
  <c r="P120" i="2" s="1"/>
  <c r="J119" i="2"/>
  <c r="P119" i="2" s="1"/>
  <c r="J118" i="2"/>
  <c r="P118" i="2" s="1"/>
  <c r="J117" i="2"/>
  <c r="P117" i="2" s="1"/>
  <c r="J116" i="2"/>
  <c r="P116" i="2" s="1"/>
  <c r="J115" i="2"/>
  <c r="P115" i="2" s="1"/>
  <c r="J114" i="2"/>
  <c r="P114" i="2" s="1"/>
  <c r="J113" i="2"/>
  <c r="P113" i="2" s="1"/>
  <c r="J112" i="2"/>
  <c r="P112" i="2" s="1"/>
  <c r="J111" i="2"/>
  <c r="P111" i="2" s="1"/>
  <c r="J110" i="2"/>
  <c r="P110" i="2" s="1"/>
  <c r="J109" i="2"/>
  <c r="P109" i="2" s="1"/>
  <c r="J108" i="2"/>
  <c r="P108" i="2" s="1"/>
  <c r="J107" i="2"/>
  <c r="P107" i="2" s="1"/>
  <c r="J106" i="2"/>
  <c r="P106" i="2" s="1"/>
  <c r="J105" i="2"/>
  <c r="P105" i="2" s="1"/>
  <c r="J104" i="2"/>
  <c r="P104" i="2" s="1"/>
  <c r="J103" i="2"/>
  <c r="P103" i="2" s="1"/>
  <c r="J102" i="2"/>
  <c r="P102" i="2" s="1"/>
  <c r="J101" i="2"/>
  <c r="P101" i="2" s="1"/>
  <c r="J100" i="2"/>
  <c r="P100" i="2" s="1"/>
  <c r="J99" i="2"/>
  <c r="P99" i="2" s="1"/>
  <c r="J98" i="2"/>
  <c r="P98" i="2" s="1"/>
  <c r="J97" i="2"/>
  <c r="P97" i="2" s="1"/>
  <c r="J96" i="2"/>
  <c r="P96" i="2" s="1"/>
  <c r="J95" i="2"/>
  <c r="P95" i="2" s="1"/>
  <c r="J94" i="2"/>
  <c r="P94" i="2" s="1"/>
  <c r="J93" i="2"/>
  <c r="P93" i="2" s="1"/>
  <c r="J92" i="2"/>
  <c r="P92" i="2" s="1"/>
  <c r="J91" i="2"/>
  <c r="P91" i="2" s="1"/>
  <c r="J90" i="2"/>
  <c r="P90" i="2" s="1"/>
  <c r="J89" i="2"/>
  <c r="P89" i="2" s="1"/>
  <c r="J88" i="2"/>
  <c r="P88" i="2" s="1"/>
  <c r="J87" i="2"/>
  <c r="P87" i="2" s="1"/>
  <c r="J86" i="2"/>
  <c r="P86" i="2" s="1"/>
  <c r="J85" i="2"/>
  <c r="P85" i="2" s="1"/>
  <c r="J84" i="2"/>
  <c r="P84" i="2" s="1"/>
  <c r="J83" i="2"/>
  <c r="P83" i="2" s="1"/>
  <c r="J82" i="2"/>
  <c r="P82" i="2" s="1"/>
  <c r="J81" i="2"/>
  <c r="P81" i="2" s="1"/>
  <c r="J80" i="2"/>
  <c r="P80" i="2" s="1"/>
  <c r="J79" i="2"/>
  <c r="P79" i="2" s="1"/>
  <c r="J78" i="2"/>
  <c r="P78" i="2" s="1"/>
  <c r="J77" i="2"/>
  <c r="P77" i="2" s="1"/>
  <c r="J76" i="2"/>
  <c r="P76" i="2" s="1"/>
  <c r="J75" i="2"/>
  <c r="P75" i="2" s="1"/>
  <c r="J74" i="2"/>
  <c r="P74" i="2" s="1"/>
  <c r="J73" i="2"/>
  <c r="P73" i="2" s="1"/>
  <c r="J72" i="2"/>
  <c r="P72" i="2" s="1"/>
  <c r="J71" i="2"/>
  <c r="P71" i="2" s="1"/>
  <c r="J70" i="2"/>
  <c r="P70" i="2" s="1"/>
  <c r="J69" i="2"/>
  <c r="P69" i="2" s="1"/>
  <c r="J68" i="2"/>
  <c r="P68" i="2" s="1"/>
  <c r="J67" i="2"/>
  <c r="P67" i="2" s="1"/>
  <c r="J66" i="2"/>
  <c r="P66" i="2" s="1"/>
  <c r="J65" i="2"/>
  <c r="P65" i="2" s="1"/>
  <c r="J64" i="2"/>
  <c r="P64" i="2" s="1"/>
  <c r="J63" i="2"/>
  <c r="P63" i="2" s="1"/>
  <c r="J62" i="2"/>
  <c r="P62" i="2" s="1"/>
  <c r="J61" i="2"/>
  <c r="P61" i="2" s="1"/>
  <c r="J60" i="2"/>
  <c r="P60" i="2" s="1"/>
  <c r="J59" i="2"/>
  <c r="P59" i="2" s="1"/>
  <c r="J58" i="2"/>
  <c r="P58" i="2" s="1"/>
  <c r="J57" i="2"/>
  <c r="P57" i="2" s="1"/>
  <c r="J56" i="2"/>
  <c r="P56" i="2" s="1"/>
  <c r="J55" i="2"/>
  <c r="P55" i="2" s="1"/>
  <c r="J54" i="2"/>
  <c r="P54" i="2" s="1"/>
  <c r="J53" i="2"/>
  <c r="P53" i="2" s="1"/>
  <c r="J52" i="2"/>
  <c r="P52" i="2" s="1"/>
  <c r="J51" i="2"/>
  <c r="P51" i="2" s="1"/>
  <c r="J50" i="2"/>
  <c r="P50" i="2" s="1"/>
  <c r="J49" i="2"/>
  <c r="P49" i="2" s="1"/>
  <c r="J48" i="2"/>
  <c r="P48" i="2" s="1"/>
  <c r="J47" i="2"/>
  <c r="P47" i="2" s="1"/>
  <c r="J46" i="2"/>
  <c r="P46" i="2" s="1"/>
  <c r="J45" i="2"/>
  <c r="P45" i="2" s="1"/>
  <c r="J44" i="2"/>
  <c r="P44" i="2" s="1"/>
  <c r="J43" i="2"/>
  <c r="P43" i="2" s="1"/>
  <c r="J42" i="2"/>
  <c r="P42" i="2" s="1"/>
  <c r="J41" i="2"/>
  <c r="P41" i="2" s="1"/>
  <c r="J40" i="2"/>
  <c r="P40" i="2" s="1"/>
  <c r="J39" i="2"/>
  <c r="P39" i="2" s="1"/>
  <c r="J38" i="2"/>
  <c r="P38" i="2" s="1"/>
  <c r="J37" i="2"/>
  <c r="P37" i="2" s="1"/>
  <c r="J36" i="2"/>
  <c r="P36" i="2" s="1"/>
  <c r="J35" i="2"/>
  <c r="P35" i="2" s="1"/>
  <c r="J34" i="2"/>
  <c r="P34" i="2" s="1"/>
  <c r="J33" i="2"/>
  <c r="P33" i="2" s="1"/>
  <c r="J32" i="2"/>
  <c r="P32" i="2" s="1"/>
  <c r="J31" i="2"/>
  <c r="P31" i="2" s="1"/>
  <c r="J30" i="2"/>
  <c r="P30" i="2" s="1"/>
  <c r="J29" i="2"/>
  <c r="P29" i="2" s="1"/>
  <c r="J28" i="2"/>
  <c r="P28" i="2" s="1"/>
  <c r="J27" i="2"/>
  <c r="P27" i="2" s="1"/>
  <c r="J26" i="2"/>
  <c r="P26" i="2" s="1"/>
  <c r="J25" i="2"/>
  <c r="P25" i="2" s="1"/>
  <c r="J24" i="2"/>
  <c r="P24" i="2" s="1"/>
  <c r="J23" i="2"/>
  <c r="P23" i="2" s="1"/>
  <c r="J22" i="2"/>
  <c r="P22" i="2" s="1"/>
  <c r="J21" i="2"/>
  <c r="P21" i="2" s="1"/>
  <c r="J20" i="2"/>
  <c r="P20" i="2" s="1"/>
  <c r="J19" i="2"/>
  <c r="P19" i="2" s="1"/>
  <c r="J18" i="2"/>
  <c r="P18" i="2" s="1"/>
  <c r="J17" i="2"/>
  <c r="P17" i="2" s="1"/>
  <c r="J16" i="2"/>
  <c r="P16" i="2" s="1"/>
  <c r="J15" i="2"/>
  <c r="P15" i="2" s="1"/>
  <c r="J14" i="2"/>
  <c r="P14" i="2" s="1"/>
  <c r="J13" i="2"/>
  <c r="P13" i="2" s="1"/>
  <c r="J12" i="2"/>
  <c r="P12" i="2" s="1"/>
  <c r="J11" i="2"/>
  <c r="P11" i="2" s="1"/>
  <c r="J10" i="2"/>
  <c r="P10" i="2" s="1"/>
  <c r="J9" i="2"/>
  <c r="P9" i="2" s="1"/>
  <c r="J8" i="2"/>
  <c r="P8" i="2" s="1"/>
  <c r="J7" i="2"/>
  <c r="P7" i="2" s="1"/>
  <c r="J6" i="2"/>
  <c r="P6" i="2" s="1"/>
  <c r="J5" i="2"/>
  <c r="P5" i="2" s="1"/>
  <c r="J4" i="2"/>
  <c r="P4" i="2" s="1"/>
  <c r="J3" i="2"/>
  <c r="P3" i="2" s="1"/>
  <c r="J2" i="2"/>
  <c r="P2" i="2" s="1"/>
  <c r="D133" i="3"/>
  <c r="D132" i="3"/>
  <c r="D131" i="3"/>
  <c r="D130" i="3"/>
  <c r="D129" i="3"/>
  <c r="D128" i="3"/>
  <c r="D127" i="3"/>
  <c r="D126" i="3"/>
  <c r="D125" i="3"/>
  <c r="D124" i="3"/>
  <c r="D123" i="3"/>
  <c r="D122" i="3"/>
  <c r="D121" i="3"/>
  <c r="D120" i="3"/>
  <c r="D119" i="3"/>
  <c r="D118" i="3"/>
  <c r="I117" i="3"/>
  <c r="D117" i="3"/>
  <c r="I116" i="3"/>
  <c r="D116" i="3"/>
  <c r="D115" i="3"/>
  <c r="D114" i="3"/>
  <c r="D113" i="3"/>
  <c r="D112" i="3"/>
  <c r="D111" i="3"/>
  <c r="D110" i="3"/>
  <c r="D109" i="3"/>
  <c r="D108" i="3"/>
  <c r="D107" i="3"/>
  <c r="D106" i="3"/>
  <c r="D105" i="3"/>
  <c r="D104" i="3"/>
  <c r="D103" i="3"/>
  <c r="D102" i="3"/>
  <c r="I101" i="3"/>
  <c r="D101" i="3"/>
  <c r="I100" i="3"/>
  <c r="D100" i="3"/>
  <c r="I99" i="3"/>
  <c r="D99" i="3"/>
  <c r="I98" i="3"/>
  <c r="D98" i="3"/>
  <c r="I97" i="3"/>
  <c r="D97" i="3"/>
  <c r="I96" i="3"/>
  <c r="D96" i="3"/>
  <c r="I95" i="3"/>
  <c r="D95" i="3"/>
  <c r="I94" i="3"/>
  <c r="D94" i="3"/>
  <c r="I93" i="3"/>
  <c r="D93" i="3"/>
  <c r="I92" i="3"/>
  <c r="D92" i="3"/>
  <c r="I91" i="3"/>
  <c r="D91" i="3"/>
  <c r="I90" i="3"/>
  <c r="D90" i="3"/>
  <c r="I89" i="3"/>
  <c r="D89" i="3"/>
  <c r="I88" i="3"/>
  <c r="D88" i="3"/>
  <c r="I87" i="3"/>
  <c r="D87" i="3"/>
  <c r="I86" i="3"/>
  <c r="D86" i="3"/>
  <c r="I85" i="3"/>
  <c r="D85" i="3"/>
  <c r="I84" i="3"/>
  <c r="D84" i="3"/>
  <c r="I83" i="3"/>
  <c r="D83" i="3"/>
  <c r="I82" i="3"/>
  <c r="D82" i="3"/>
  <c r="I81" i="3"/>
  <c r="D81" i="3"/>
  <c r="I80" i="3"/>
  <c r="D80" i="3"/>
  <c r="I79" i="3"/>
  <c r="D79" i="3"/>
  <c r="I78" i="3"/>
  <c r="D78" i="3"/>
  <c r="I77" i="3"/>
  <c r="D77" i="3"/>
  <c r="I76" i="3"/>
  <c r="D76" i="3"/>
  <c r="I75" i="3"/>
  <c r="D75" i="3"/>
  <c r="I74" i="3"/>
  <c r="D74" i="3"/>
  <c r="I73" i="3"/>
  <c r="D73" i="3"/>
  <c r="I72" i="3"/>
  <c r="D72" i="3"/>
  <c r="I71" i="3"/>
  <c r="D71" i="3"/>
  <c r="I70" i="3"/>
  <c r="D70" i="3"/>
  <c r="AH69" i="3"/>
  <c r="AC69" i="3"/>
  <c r="X69" i="3"/>
  <c r="S69" i="3"/>
  <c r="N69" i="3"/>
  <c r="I69" i="3"/>
  <c r="D69" i="3"/>
  <c r="AH68" i="3"/>
  <c r="AC68" i="3"/>
  <c r="X68" i="3"/>
  <c r="S68" i="3"/>
  <c r="N68" i="3"/>
  <c r="I68" i="3"/>
  <c r="D68" i="3"/>
  <c r="AH67" i="3"/>
  <c r="AC67" i="3"/>
  <c r="X67" i="3"/>
  <c r="S67" i="3"/>
  <c r="N67" i="3"/>
  <c r="I67" i="3"/>
  <c r="D67" i="3"/>
  <c r="AH66" i="3"/>
  <c r="AC66" i="3"/>
  <c r="X66" i="3"/>
  <c r="S66" i="3"/>
  <c r="N66" i="3"/>
  <c r="I66" i="3"/>
  <c r="D66" i="3"/>
  <c r="AH65" i="3"/>
  <c r="AC65" i="3"/>
  <c r="X65" i="3"/>
  <c r="S65" i="3"/>
  <c r="N65" i="3"/>
  <c r="I65" i="3"/>
  <c r="D65" i="3"/>
  <c r="AH64" i="3"/>
  <c r="AC64" i="3"/>
  <c r="X64" i="3"/>
  <c r="S64" i="3"/>
  <c r="N64" i="3"/>
  <c r="I64" i="3"/>
  <c r="D64" i="3"/>
  <c r="AH63" i="3"/>
  <c r="AC63" i="3"/>
  <c r="X63" i="3"/>
  <c r="S63" i="3"/>
  <c r="N63" i="3"/>
  <c r="I63" i="3"/>
  <c r="D63" i="3"/>
  <c r="AH62" i="3"/>
  <c r="AC62" i="3"/>
  <c r="X62" i="3"/>
  <c r="S62" i="3"/>
  <c r="N62" i="3"/>
  <c r="I62" i="3"/>
  <c r="D62" i="3"/>
  <c r="AH61" i="3"/>
  <c r="AC61" i="3"/>
  <c r="X61" i="3"/>
  <c r="S61" i="3"/>
  <c r="N61" i="3"/>
  <c r="I61" i="3"/>
  <c r="D61" i="3"/>
  <c r="AH60" i="3"/>
  <c r="AC60" i="3"/>
  <c r="X60" i="3"/>
  <c r="S60" i="3"/>
  <c r="N60" i="3"/>
  <c r="I60" i="3"/>
  <c r="D60" i="3"/>
  <c r="AH59" i="3"/>
  <c r="AC59" i="3"/>
  <c r="X59" i="3"/>
  <c r="S59" i="3"/>
  <c r="N59" i="3"/>
  <c r="I59" i="3"/>
  <c r="D59" i="3"/>
  <c r="AH58" i="3"/>
  <c r="AC58" i="3"/>
  <c r="X58" i="3"/>
  <c r="S58" i="3"/>
  <c r="N58" i="3"/>
  <c r="I58" i="3"/>
  <c r="D58" i="3"/>
  <c r="AH57" i="3"/>
  <c r="AC57" i="3"/>
  <c r="X57" i="3"/>
  <c r="S57" i="3"/>
  <c r="N57" i="3"/>
  <c r="I57" i="3"/>
  <c r="D57" i="3"/>
  <c r="AH56" i="3"/>
  <c r="AC56" i="3"/>
  <c r="X56" i="3"/>
  <c r="S56" i="3"/>
  <c r="N56" i="3"/>
  <c r="I56" i="3"/>
  <c r="D56" i="3"/>
  <c r="AH55" i="3"/>
  <c r="AC55" i="3"/>
  <c r="X55" i="3"/>
  <c r="S55" i="3"/>
  <c r="N55" i="3"/>
  <c r="I55" i="3"/>
  <c r="D55" i="3"/>
  <c r="AH54" i="3"/>
  <c r="AC54" i="3"/>
  <c r="X54" i="3"/>
  <c r="S54" i="3"/>
  <c r="N54" i="3"/>
  <c r="I54" i="3"/>
  <c r="D54" i="3"/>
  <c r="AH53" i="3"/>
  <c r="AC53" i="3"/>
  <c r="X53" i="3"/>
  <c r="S53" i="3"/>
  <c r="N53" i="3"/>
  <c r="I53" i="3"/>
  <c r="D53" i="3"/>
  <c r="AH52" i="3"/>
  <c r="AC52" i="3"/>
  <c r="X52" i="3"/>
  <c r="S52" i="3"/>
  <c r="N52" i="3"/>
  <c r="I52" i="3"/>
  <c r="D52" i="3"/>
  <c r="AH51" i="3"/>
  <c r="AC51" i="3"/>
  <c r="X51" i="3"/>
  <c r="S51" i="3"/>
  <c r="N51" i="3"/>
  <c r="I51" i="3"/>
  <c r="D51" i="3"/>
  <c r="AH50" i="3"/>
  <c r="AC50" i="3"/>
  <c r="X50" i="3"/>
  <c r="S50" i="3"/>
  <c r="N50" i="3"/>
  <c r="I50" i="3"/>
  <c r="D50" i="3"/>
  <c r="AH49" i="3"/>
  <c r="AC49" i="3"/>
  <c r="X49" i="3"/>
  <c r="S49" i="3"/>
  <c r="N49" i="3"/>
  <c r="I49" i="3"/>
  <c r="D49" i="3"/>
  <c r="AH48" i="3"/>
  <c r="AC48" i="3"/>
  <c r="X48" i="3"/>
  <c r="S48" i="3"/>
  <c r="N48" i="3"/>
  <c r="I48" i="3"/>
  <c r="D48" i="3"/>
  <c r="AH47" i="3"/>
  <c r="AC47" i="3"/>
  <c r="X47" i="3"/>
  <c r="S47" i="3"/>
  <c r="N47" i="3"/>
  <c r="I47" i="3"/>
  <c r="D47" i="3"/>
  <c r="AH46" i="3"/>
  <c r="AC46" i="3"/>
  <c r="X46" i="3"/>
  <c r="S46" i="3"/>
  <c r="N46" i="3"/>
  <c r="I46" i="3"/>
  <c r="D46" i="3"/>
  <c r="AH45" i="3"/>
  <c r="AC45" i="3"/>
  <c r="X45" i="3"/>
  <c r="S45" i="3"/>
  <c r="N45" i="3"/>
  <c r="I45" i="3"/>
  <c r="D45" i="3"/>
  <c r="AH44" i="3"/>
  <c r="AC44" i="3"/>
  <c r="X44" i="3"/>
  <c r="S44" i="3"/>
  <c r="N44" i="3"/>
  <c r="I44" i="3"/>
  <c r="D44" i="3"/>
  <c r="AH43" i="3"/>
  <c r="AC43" i="3"/>
  <c r="X43" i="3"/>
  <c r="S43" i="3"/>
  <c r="N43" i="3"/>
  <c r="I43" i="3"/>
  <c r="D43" i="3"/>
  <c r="AH42" i="3"/>
  <c r="AC42" i="3"/>
  <c r="X42" i="3"/>
  <c r="S42" i="3"/>
  <c r="N42" i="3"/>
  <c r="I42" i="3"/>
  <c r="D42" i="3"/>
  <c r="AH41" i="3"/>
  <c r="AC41" i="3"/>
  <c r="X41" i="3"/>
  <c r="S41" i="3"/>
  <c r="N41" i="3"/>
  <c r="I41" i="3"/>
  <c r="D41" i="3"/>
  <c r="AH40" i="3"/>
  <c r="AC40" i="3"/>
  <c r="X40" i="3"/>
  <c r="S40" i="3"/>
  <c r="N40" i="3"/>
  <c r="I40" i="3"/>
  <c r="D40" i="3"/>
  <c r="AH39" i="3"/>
  <c r="AC39" i="3"/>
  <c r="X39" i="3"/>
  <c r="S39" i="3"/>
  <c r="N39" i="3"/>
  <c r="I39" i="3"/>
  <c r="D39" i="3"/>
  <c r="AH38" i="3"/>
  <c r="AD38" i="3"/>
  <c r="AC38" i="3"/>
  <c r="X38" i="3"/>
  <c r="S38" i="3"/>
  <c r="N38" i="3"/>
  <c r="I38" i="3"/>
  <c r="E38" i="3"/>
  <c r="D38" i="3"/>
  <c r="AH37" i="3"/>
  <c r="AD37" i="3"/>
  <c r="AC37" i="3"/>
  <c r="X37" i="3"/>
  <c r="E37" i="3"/>
  <c r="D37" i="3"/>
  <c r="AH36" i="3"/>
  <c r="AC36" i="3"/>
  <c r="D36" i="3"/>
  <c r="AH35" i="3"/>
  <c r="AD35" i="3"/>
  <c r="AC35" i="3"/>
  <c r="E35" i="3"/>
  <c r="D35" i="3"/>
  <c r="AH34" i="3"/>
  <c r="AC34" i="3"/>
  <c r="D34" i="3"/>
  <c r="AH33" i="3"/>
  <c r="AC33" i="3"/>
  <c r="D33" i="3"/>
  <c r="AH32" i="3"/>
  <c r="AC32" i="3"/>
  <c r="D32" i="3"/>
  <c r="AH31" i="3"/>
  <c r="AC31" i="3"/>
  <c r="D31" i="3"/>
  <c r="AH30" i="3"/>
  <c r="AC30" i="3"/>
  <c r="W30" i="3"/>
  <c r="W31" i="3" s="1"/>
  <c r="R30" i="3"/>
  <c r="S30" i="3" s="1"/>
  <c r="M30" i="3"/>
  <c r="N30" i="3" s="1"/>
  <c r="D30" i="3"/>
  <c r="AH29" i="3"/>
  <c r="AC29" i="3"/>
  <c r="X29" i="3"/>
  <c r="S29" i="3"/>
  <c r="N29" i="3"/>
  <c r="M29" i="3"/>
  <c r="H29" i="3"/>
  <c r="H30" i="3" s="1"/>
  <c r="D29" i="3"/>
  <c r="AH28" i="3"/>
  <c r="AC28" i="3"/>
  <c r="X28" i="3"/>
  <c r="S28" i="3"/>
  <c r="D28" i="3"/>
  <c r="AH27" i="3"/>
  <c r="AD27" i="3"/>
  <c r="AC27" i="3"/>
  <c r="Y27" i="3"/>
  <c r="X27" i="3"/>
  <c r="R27" i="3"/>
  <c r="T27" i="3" s="1"/>
  <c r="E27" i="3"/>
  <c r="D27" i="3"/>
  <c r="AH26" i="3"/>
  <c r="AC26" i="3"/>
  <c r="X26" i="3"/>
  <c r="S26" i="3"/>
  <c r="D26" i="3"/>
  <c r="AH25" i="3"/>
  <c r="AC25" i="3"/>
  <c r="W25" i="3"/>
  <c r="X25" i="3" s="1"/>
  <c r="R25" i="3"/>
  <c r="S25" i="3" s="1"/>
  <c r="M25" i="3"/>
  <c r="M26" i="3" s="1"/>
  <c r="H25" i="3"/>
  <c r="H26" i="3" s="1"/>
  <c r="D25" i="3"/>
  <c r="AH24" i="3"/>
  <c r="AC24" i="3"/>
  <c r="X24" i="3"/>
  <c r="S24" i="3"/>
  <c r="E24" i="3"/>
  <c r="D24" i="3"/>
  <c r="AH23" i="3"/>
  <c r="AD23" i="3"/>
  <c r="AC23" i="3"/>
  <c r="Y23" i="3"/>
  <c r="X23" i="3"/>
  <c r="T23" i="3"/>
  <c r="S23" i="3"/>
  <c r="H23" i="3"/>
  <c r="I24" i="3" s="1"/>
  <c r="E23" i="3"/>
  <c r="D23" i="3"/>
  <c r="AH22" i="3"/>
  <c r="AC22" i="3"/>
  <c r="X22" i="3"/>
  <c r="S22" i="3"/>
  <c r="I22" i="3"/>
  <c r="D22" i="3"/>
  <c r="AH21" i="3"/>
  <c r="AD21" i="3"/>
  <c r="AC21" i="3"/>
  <c r="Y21" i="3"/>
  <c r="X21" i="3"/>
  <c r="T21" i="3"/>
  <c r="S21" i="3"/>
  <c r="N21" i="3"/>
  <c r="I21" i="3"/>
  <c r="E21" i="3"/>
  <c r="D21" i="3"/>
  <c r="AH20" i="3"/>
  <c r="AC20" i="3"/>
  <c r="X20" i="3"/>
  <c r="S20" i="3"/>
  <c r="D20" i="3"/>
  <c r="AH19" i="3"/>
  <c r="AD19" i="3"/>
  <c r="AC19" i="3"/>
  <c r="Y19" i="3"/>
  <c r="X19" i="3"/>
  <c r="T19" i="3"/>
  <c r="S19" i="3"/>
  <c r="E19" i="3"/>
  <c r="D19" i="3"/>
  <c r="AH18" i="3"/>
  <c r="AC18" i="3"/>
  <c r="X18" i="3"/>
  <c r="S18" i="3"/>
  <c r="D18" i="3"/>
  <c r="AH17" i="3"/>
  <c r="AC17" i="3"/>
  <c r="X17" i="3"/>
  <c r="S17" i="3"/>
  <c r="M17" i="3"/>
  <c r="N17" i="3" s="1"/>
  <c r="H17" i="3"/>
  <c r="I17" i="3" s="1"/>
  <c r="D17" i="3"/>
  <c r="AH16" i="3"/>
  <c r="AC16" i="3"/>
  <c r="X16" i="3"/>
  <c r="S16" i="3"/>
  <c r="H16" i="3"/>
  <c r="I16" i="3" s="1"/>
  <c r="D16" i="3"/>
  <c r="AH15" i="3"/>
  <c r="AD15" i="3"/>
  <c r="AC15" i="3"/>
  <c r="Y15" i="3"/>
  <c r="X15" i="3"/>
  <c r="T15" i="3"/>
  <c r="S15" i="3"/>
  <c r="M15" i="3"/>
  <c r="N15" i="3" s="1"/>
  <c r="H15" i="3"/>
  <c r="J15" i="3" s="1"/>
  <c r="E15" i="3"/>
  <c r="D15" i="3"/>
  <c r="AH14" i="3"/>
  <c r="AC14" i="3"/>
  <c r="X14" i="3"/>
  <c r="S14" i="3"/>
  <c r="N14" i="3"/>
  <c r="I14" i="3"/>
  <c r="D14" i="3"/>
  <c r="AH13" i="3"/>
  <c r="AD13" i="3"/>
  <c r="AC13" i="3"/>
  <c r="Y13" i="3"/>
  <c r="X13" i="3"/>
  <c r="T13" i="3"/>
  <c r="S13" i="3"/>
  <c r="N13" i="3"/>
  <c r="J13" i="3"/>
  <c r="I13" i="3"/>
  <c r="E13" i="3"/>
  <c r="D13" i="3"/>
  <c r="AH12" i="3"/>
  <c r="AC12" i="3"/>
  <c r="X12" i="3"/>
  <c r="S12" i="3"/>
  <c r="I12" i="3"/>
  <c r="D12" i="3"/>
  <c r="AH11" i="3"/>
  <c r="AD11" i="3"/>
  <c r="AC11" i="3"/>
  <c r="Y11" i="3"/>
  <c r="X11" i="3"/>
  <c r="T11" i="3"/>
  <c r="S11" i="3"/>
  <c r="M11" i="3"/>
  <c r="J11" i="3"/>
  <c r="H11" i="3"/>
  <c r="I11" i="3" s="1"/>
  <c r="E11" i="3"/>
  <c r="D11" i="3"/>
  <c r="AH10" i="3"/>
  <c r="AC10" i="3"/>
  <c r="X10" i="3"/>
  <c r="S10" i="3"/>
  <c r="M10" i="3"/>
  <c r="N10" i="3" s="1"/>
  <c r="I10" i="3"/>
  <c r="D10" i="3"/>
  <c r="AH9" i="3"/>
  <c r="AD9" i="3"/>
  <c r="AC9" i="3"/>
  <c r="Y9" i="3"/>
  <c r="X9" i="3"/>
  <c r="T9" i="3"/>
  <c r="S9" i="3"/>
  <c r="O9" i="3"/>
  <c r="M9" i="3"/>
  <c r="N9" i="3" s="1"/>
  <c r="J9" i="3"/>
  <c r="I9" i="3"/>
  <c r="E9" i="3"/>
  <c r="D9" i="3"/>
  <c r="AH8" i="3"/>
  <c r="AC8" i="3"/>
  <c r="X8" i="3"/>
  <c r="S8" i="3"/>
  <c r="N8" i="3"/>
  <c r="I8" i="3"/>
  <c r="D8" i="3"/>
  <c r="AH7" i="3"/>
  <c r="AD7" i="3"/>
  <c r="AC7" i="3"/>
  <c r="Y7" i="3"/>
  <c r="X7" i="3"/>
  <c r="T7" i="3"/>
  <c r="S7" i="3"/>
  <c r="O7" i="3"/>
  <c r="N7" i="3"/>
  <c r="J7" i="3"/>
  <c r="I7" i="3"/>
  <c r="E7" i="3"/>
  <c r="D7" i="3"/>
  <c r="AC6" i="3"/>
  <c r="X6" i="3"/>
  <c r="S6" i="3"/>
  <c r="N6" i="3"/>
  <c r="I6" i="3"/>
  <c r="E6" i="3"/>
  <c r="D6" i="3"/>
  <c r="AG5" i="3"/>
  <c r="AH5" i="3" s="1"/>
  <c r="AC5" i="3"/>
  <c r="X5" i="3"/>
  <c r="S5" i="3"/>
  <c r="N5" i="3"/>
  <c r="H5" i="3"/>
  <c r="I5" i="3" s="1"/>
  <c r="D5" i="3"/>
  <c r="M143" i="2"/>
  <c r="M142" i="2"/>
  <c r="M141" i="2"/>
  <c r="M140" i="2"/>
  <c r="M139" i="2"/>
  <c r="M138" i="2"/>
  <c r="M137" i="2"/>
  <c r="M136" i="2"/>
  <c r="M135" i="2"/>
  <c r="M134" i="2"/>
  <c r="M133" i="2"/>
  <c r="M132" i="2"/>
  <c r="M131" i="2"/>
  <c r="M130" i="2"/>
  <c r="M129" i="2"/>
  <c r="L129" i="2"/>
  <c r="M128" i="2"/>
  <c r="L128" i="2"/>
  <c r="M127" i="2"/>
  <c r="L127" i="2"/>
  <c r="M126" i="2"/>
  <c r="L126" i="2"/>
  <c r="M125" i="2"/>
  <c r="L125" i="2"/>
  <c r="M124" i="2"/>
  <c r="L124" i="2"/>
  <c r="M123" i="2"/>
  <c r="L123" i="2"/>
  <c r="M122" i="2"/>
  <c r="L122" i="2"/>
  <c r="M121" i="2"/>
  <c r="L121" i="2"/>
  <c r="M120" i="2"/>
  <c r="L120" i="2"/>
  <c r="M119" i="2"/>
  <c r="L119" i="2"/>
  <c r="M118" i="2"/>
  <c r="L118" i="2"/>
  <c r="M117" i="2"/>
  <c r="L117" i="2"/>
  <c r="M116" i="2"/>
  <c r="L116" i="2"/>
  <c r="M115" i="2"/>
  <c r="L115" i="2"/>
  <c r="V114" i="2"/>
  <c r="V115" i="2" s="1"/>
  <c r="V116" i="2" s="1"/>
  <c r="V117" i="2" s="1"/>
  <c r="V118" i="2" s="1"/>
  <c r="V119" i="2" s="1"/>
  <c r="V120" i="2" s="1"/>
  <c r="V121" i="2" s="1"/>
  <c r="V122" i="2" s="1"/>
  <c r="V123" i="2" s="1"/>
  <c r="V124" i="2" s="1"/>
  <c r="V125" i="2" s="1"/>
  <c r="V126" i="2" s="1"/>
  <c r="V127" i="2" s="1"/>
  <c r="V128" i="2" s="1"/>
  <c r="V129" i="2" s="1"/>
  <c r="U114" i="2"/>
  <c r="U115" i="2" s="1"/>
  <c r="U116" i="2" s="1"/>
  <c r="U117" i="2" s="1"/>
  <c r="U118" i="2" s="1"/>
  <c r="U119" i="2" s="1"/>
  <c r="U120" i="2" s="1"/>
  <c r="U121" i="2" s="1"/>
  <c r="U122" i="2" s="1"/>
  <c r="U123" i="2" s="1"/>
  <c r="U124" i="2" s="1"/>
  <c r="U125" i="2" s="1"/>
  <c r="U126" i="2" s="1"/>
  <c r="U127" i="2" s="1"/>
  <c r="U128" i="2" s="1"/>
  <c r="U129" i="2" s="1"/>
  <c r="T114" i="2"/>
  <c r="T115" i="2" s="1"/>
  <c r="T116" i="2" s="1"/>
  <c r="T117" i="2" s="1"/>
  <c r="T118" i="2" s="1"/>
  <c r="T119" i="2" s="1"/>
  <c r="T120" i="2" s="1"/>
  <c r="T121" i="2" s="1"/>
  <c r="T122" i="2" s="1"/>
  <c r="T123" i="2" s="1"/>
  <c r="T124" i="2" s="1"/>
  <c r="T125" i="2" s="1"/>
  <c r="T126" i="2" s="1"/>
  <c r="T127" i="2" s="1"/>
  <c r="T128" i="2" s="1"/>
  <c r="T129" i="2" s="1"/>
  <c r="S114" i="2"/>
  <c r="S115" i="2" s="1"/>
  <c r="S116" i="2" s="1"/>
  <c r="S117" i="2" s="1"/>
  <c r="S118" i="2" s="1"/>
  <c r="S119" i="2" s="1"/>
  <c r="S120" i="2" s="1"/>
  <c r="S121" i="2" s="1"/>
  <c r="S122" i="2" s="1"/>
  <c r="S123" i="2" s="1"/>
  <c r="S124" i="2" s="1"/>
  <c r="S125" i="2" s="1"/>
  <c r="S126" i="2" s="1"/>
  <c r="S127" i="2" s="1"/>
  <c r="S128" i="2" s="1"/>
  <c r="S129" i="2" s="1"/>
  <c r="R114" i="2"/>
  <c r="R115" i="2" s="1"/>
  <c r="R116" i="2" s="1"/>
  <c r="R117" i="2" s="1"/>
  <c r="R118" i="2" s="1"/>
  <c r="R119" i="2" s="1"/>
  <c r="R120" i="2" s="1"/>
  <c r="R121" i="2" s="1"/>
  <c r="R122" i="2" s="1"/>
  <c r="R123" i="2" s="1"/>
  <c r="R124" i="2" s="1"/>
  <c r="R125" i="2" s="1"/>
  <c r="R126" i="2" s="1"/>
  <c r="R127" i="2" s="1"/>
  <c r="R128" i="2" s="1"/>
  <c r="R129" i="2" s="1"/>
  <c r="M114" i="2"/>
  <c r="L114" i="2"/>
  <c r="M113" i="2"/>
  <c r="L113" i="2"/>
  <c r="M112" i="2"/>
  <c r="L112" i="2"/>
  <c r="M111" i="2"/>
  <c r="L111" i="2"/>
  <c r="M110" i="2"/>
  <c r="L110" i="2"/>
  <c r="M109" i="2"/>
  <c r="L109" i="2"/>
  <c r="M108" i="2"/>
  <c r="L108" i="2"/>
  <c r="M107" i="2"/>
  <c r="L107" i="2"/>
  <c r="M106" i="2"/>
  <c r="L106" i="2"/>
  <c r="M105" i="2"/>
  <c r="L105" i="2"/>
  <c r="M104" i="2"/>
  <c r="L104" i="2"/>
  <c r="M103" i="2"/>
  <c r="L103" i="2"/>
  <c r="M102" i="2"/>
  <c r="L102" i="2"/>
  <c r="M101" i="2"/>
  <c r="L101" i="2"/>
  <c r="M100" i="2"/>
  <c r="L100" i="2"/>
  <c r="M99" i="2"/>
  <c r="L99" i="2"/>
  <c r="M98" i="2"/>
  <c r="L98" i="2"/>
  <c r="M97" i="2"/>
  <c r="L97" i="2"/>
  <c r="M96" i="2"/>
  <c r="L96" i="2"/>
  <c r="M95" i="2"/>
  <c r="L95" i="2"/>
  <c r="M94" i="2"/>
  <c r="L94" i="2"/>
  <c r="M93" i="2"/>
  <c r="L93" i="2"/>
  <c r="M92" i="2"/>
  <c r="L92" i="2"/>
  <c r="M91" i="2"/>
  <c r="L91" i="2"/>
  <c r="M90" i="2"/>
  <c r="L90" i="2"/>
  <c r="M89" i="2"/>
  <c r="L89" i="2"/>
  <c r="M88" i="2"/>
  <c r="L88" i="2"/>
  <c r="M87" i="2"/>
  <c r="L87" i="2"/>
  <c r="M86" i="2"/>
  <c r="L86" i="2"/>
  <c r="M85" i="2"/>
  <c r="L85" i="2"/>
  <c r="M84" i="2"/>
  <c r="L84" i="2"/>
  <c r="M83" i="2"/>
  <c r="L83" i="2"/>
  <c r="M82" i="2"/>
  <c r="L82" i="2"/>
  <c r="M81" i="2"/>
  <c r="L81" i="2"/>
  <c r="M80" i="2"/>
  <c r="L80" i="2"/>
  <c r="M79" i="2"/>
  <c r="L79" i="2"/>
  <c r="M78" i="2"/>
  <c r="L78" i="2"/>
  <c r="M77" i="2"/>
  <c r="L77" i="2"/>
  <c r="M76" i="2"/>
  <c r="L76" i="2"/>
  <c r="M75" i="2"/>
  <c r="L75" i="2"/>
  <c r="M74" i="2"/>
  <c r="L74" i="2"/>
  <c r="M73" i="2"/>
  <c r="L73" i="2"/>
  <c r="M72" i="2"/>
  <c r="L72" i="2"/>
  <c r="M71" i="2"/>
  <c r="L71" i="2"/>
  <c r="M70" i="2"/>
  <c r="L70" i="2"/>
  <c r="M69" i="2"/>
  <c r="L69" i="2"/>
  <c r="M68" i="2"/>
  <c r="L68" i="2"/>
  <c r="M67" i="2"/>
  <c r="L67" i="2"/>
  <c r="M66" i="2"/>
  <c r="L66" i="2"/>
  <c r="M65" i="2"/>
  <c r="L65" i="2"/>
  <c r="M64" i="2"/>
  <c r="L64" i="2"/>
  <c r="M63" i="2"/>
  <c r="L63" i="2"/>
  <c r="M62" i="2"/>
  <c r="L62" i="2"/>
  <c r="M61" i="2"/>
  <c r="L61" i="2"/>
  <c r="M60" i="2"/>
  <c r="L60" i="2"/>
  <c r="M59" i="2"/>
  <c r="L59" i="2"/>
  <c r="M58" i="2"/>
  <c r="L58" i="2"/>
  <c r="M57" i="2"/>
  <c r="L57" i="2"/>
  <c r="M56" i="2"/>
  <c r="L56" i="2"/>
  <c r="M55" i="2"/>
  <c r="L55" i="2"/>
  <c r="M54" i="2"/>
  <c r="L54" i="2"/>
  <c r="M53" i="2"/>
  <c r="L53" i="2"/>
  <c r="M52" i="2"/>
  <c r="L52" i="2"/>
  <c r="M51" i="2"/>
  <c r="L51" i="2"/>
  <c r="M50" i="2"/>
  <c r="L50" i="2"/>
  <c r="M49" i="2"/>
  <c r="L49" i="2"/>
  <c r="M48" i="2"/>
  <c r="L48" i="2"/>
  <c r="M47" i="2"/>
  <c r="L47" i="2"/>
  <c r="M46" i="2"/>
  <c r="L46" i="2"/>
  <c r="M45" i="2"/>
  <c r="L45" i="2"/>
  <c r="M44" i="2"/>
  <c r="L44" i="2"/>
  <c r="M43" i="2"/>
  <c r="L43" i="2"/>
  <c r="M42" i="2"/>
  <c r="L42" i="2"/>
  <c r="M41" i="2"/>
  <c r="L41" i="2"/>
  <c r="M40" i="2"/>
  <c r="L40" i="2"/>
  <c r="M39" i="2"/>
  <c r="L39" i="2"/>
  <c r="M38" i="2"/>
  <c r="L38" i="2"/>
  <c r="M37" i="2"/>
  <c r="L37" i="2"/>
  <c r="M36" i="2"/>
  <c r="L36" i="2"/>
  <c r="M35" i="2"/>
  <c r="L35" i="2"/>
  <c r="M34" i="2"/>
  <c r="L34" i="2"/>
  <c r="K34" i="2"/>
  <c r="K35" i="2" s="1"/>
  <c r="K36" i="2" s="1"/>
  <c r="K37" i="2" s="1"/>
  <c r="K38" i="2" s="1"/>
  <c r="K39" i="2" s="1"/>
  <c r="K40" i="2" s="1"/>
  <c r="K41" i="2" s="1"/>
  <c r="K42" i="2" s="1"/>
  <c r="K43" i="2" s="1"/>
  <c r="K44" i="2" s="1"/>
  <c r="K45" i="2" s="1"/>
  <c r="K46" i="2" s="1"/>
  <c r="K47" i="2" s="1"/>
  <c r="K48" i="2" s="1"/>
  <c r="K49" i="2" s="1"/>
  <c r="K50" i="2" s="1"/>
  <c r="K51" i="2" s="1"/>
  <c r="K52" i="2" s="1"/>
  <c r="K53" i="2" s="1"/>
  <c r="K54" i="2" s="1"/>
  <c r="K55" i="2" s="1"/>
  <c r="K56" i="2" s="1"/>
  <c r="K57" i="2" s="1"/>
  <c r="K58" i="2" s="1"/>
  <c r="K59" i="2" s="1"/>
  <c r="K60" i="2" s="1"/>
  <c r="K61" i="2" s="1"/>
  <c r="K62" i="2" s="1"/>
  <c r="K63" i="2" s="1"/>
  <c r="K64" i="2" s="1"/>
  <c r="K65" i="2" s="1"/>
  <c r="K66" i="2" s="1"/>
  <c r="K67" i="2" s="1"/>
  <c r="K68" i="2" s="1"/>
  <c r="K69" i="2" s="1"/>
  <c r="K70" i="2" s="1"/>
  <c r="K71" i="2" s="1"/>
  <c r="K72" i="2" s="1"/>
  <c r="K73" i="2" s="1"/>
  <c r="K74" i="2" s="1"/>
  <c r="K75" i="2" s="1"/>
  <c r="K76" i="2" s="1"/>
  <c r="K77" i="2" s="1"/>
  <c r="K78" i="2" s="1"/>
  <c r="K79" i="2" s="1"/>
  <c r="K80" i="2" s="1"/>
  <c r="K81" i="2" s="1"/>
  <c r="K82" i="2" s="1"/>
  <c r="K83" i="2" s="1"/>
  <c r="K84" i="2" s="1"/>
  <c r="K85" i="2" s="1"/>
  <c r="K86" i="2" s="1"/>
  <c r="K87" i="2" s="1"/>
  <c r="K88" i="2" s="1"/>
  <c r="K89" i="2" s="1"/>
  <c r="K90" i="2" s="1"/>
  <c r="K91" i="2" s="1"/>
  <c r="K92" i="2" s="1"/>
  <c r="K93" i="2" s="1"/>
  <c r="K94" i="2" s="1"/>
  <c r="K95" i="2" s="1"/>
  <c r="K96" i="2" s="1"/>
  <c r="K97" i="2" s="1"/>
  <c r="K98" i="2" s="1"/>
  <c r="K99" i="2" s="1"/>
  <c r="K100" i="2" s="1"/>
  <c r="K101" i="2" s="1"/>
  <c r="K102" i="2" s="1"/>
  <c r="K103" i="2" s="1"/>
  <c r="K104" i="2" s="1"/>
  <c r="K105" i="2" s="1"/>
  <c r="K106" i="2" s="1"/>
  <c r="K107" i="2" s="1"/>
  <c r="K108" i="2" s="1"/>
  <c r="K109" i="2" s="1"/>
  <c r="K110" i="2" s="1"/>
  <c r="K111" i="2" s="1"/>
  <c r="K112" i="2" s="1"/>
  <c r="K113" i="2" s="1"/>
  <c r="K114" i="2" s="1"/>
  <c r="K115" i="2" s="1"/>
  <c r="K116" i="2" s="1"/>
  <c r="K117" i="2" s="1"/>
  <c r="K118" i="2" s="1"/>
  <c r="K119" i="2" s="1"/>
  <c r="K120" i="2" s="1"/>
  <c r="K121" i="2" s="1"/>
  <c r="K122" i="2" s="1"/>
  <c r="K123" i="2" s="1"/>
  <c r="K124" i="2" s="1"/>
  <c r="K125" i="2" s="1"/>
  <c r="K126" i="2" s="1"/>
  <c r="K127" i="2" s="1"/>
  <c r="K128" i="2" s="1"/>
  <c r="K129" i="2" s="1"/>
  <c r="M33" i="2"/>
  <c r="L33" i="2"/>
  <c r="M32" i="2"/>
  <c r="L32" i="2"/>
  <c r="M31" i="2"/>
  <c r="L31" i="2"/>
  <c r="M30" i="2"/>
  <c r="L30" i="2"/>
  <c r="M29" i="2"/>
  <c r="L29" i="2"/>
  <c r="M28" i="2"/>
  <c r="L28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K18" i="2"/>
  <c r="K19" i="2" s="1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K10" i="2"/>
  <c r="K11" i="2" s="1"/>
  <c r="M9" i="2"/>
  <c r="L9" i="2"/>
  <c r="M8" i="2"/>
  <c r="L8" i="2"/>
  <c r="M7" i="2"/>
  <c r="L7" i="2"/>
  <c r="M6" i="2"/>
  <c r="L6" i="2"/>
  <c r="M5" i="2"/>
  <c r="L5" i="2"/>
  <c r="M4" i="2"/>
  <c r="L4" i="2"/>
  <c r="M3" i="2"/>
  <c r="L3" i="2"/>
  <c r="K3" i="2"/>
  <c r="K4" i="2" s="1"/>
  <c r="K5" i="2" s="1"/>
  <c r="K6" i="2" s="1"/>
  <c r="K7" i="2" s="1"/>
  <c r="M2" i="2"/>
  <c r="L2" i="2"/>
  <c r="AY869" i="1"/>
  <c r="AY868" i="1"/>
  <c r="AY867" i="1"/>
  <c r="AY866" i="1"/>
  <c r="AY865" i="1"/>
  <c r="AY864" i="1"/>
  <c r="AY863" i="1"/>
  <c r="AY862" i="1"/>
  <c r="AY861" i="1"/>
  <c r="AY860" i="1"/>
  <c r="AY859" i="1"/>
  <c r="AY858" i="1"/>
  <c r="AY857" i="1"/>
  <c r="AY856" i="1"/>
  <c r="AY855" i="1"/>
  <c r="AY854" i="1"/>
  <c r="AY853" i="1"/>
  <c r="AY852" i="1"/>
  <c r="AY851" i="1"/>
  <c r="AY842" i="1"/>
  <c r="AY846" i="1"/>
  <c r="AY844" i="1"/>
  <c r="AY843" i="1"/>
  <c r="AY840" i="1"/>
  <c r="F122" i="1"/>
  <c r="F106" i="1"/>
  <c r="V846" i="1"/>
  <c r="W846" i="1" s="1"/>
  <c r="U846" i="1"/>
  <c r="R846" i="1"/>
  <c r="V844" i="1"/>
  <c r="W844" i="1" s="1"/>
  <c r="U844" i="1"/>
  <c r="R844" i="1"/>
  <c r="V843" i="1"/>
  <c r="W843" i="1" s="1"/>
  <c r="U843" i="1"/>
  <c r="R843" i="1"/>
  <c r="X869" i="1"/>
  <c r="Y869" i="1" s="1"/>
  <c r="V869" i="1"/>
  <c r="W869" i="1" s="1"/>
  <c r="U869" i="1"/>
  <c r="R869" i="1"/>
  <c r="X868" i="1"/>
  <c r="Y868" i="1" s="1"/>
  <c r="V868" i="1"/>
  <c r="W868" i="1" s="1"/>
  <c r="U868" i="1"/>
  <c r="R868" i="1"/>
  <c r="X867" i="1"/>
  <c r="Y867" i="1" s="1"/>
  <c r="V867" i="1"/>
  <c r="W867" i="1" s="1"/>
  <c r="U867" i="1"/>
  <c r="R867" i="1"/>
  <c r="X866" i="1"/>
  <c r="Y866" i="1" s="1"/>
  <c r="V866" i="1"/>
  <c r="W866" i="1" s="1"/>
  <c r="U866" i="1"/>
  <c r="R866" i="1"/>
  <c r="X865" i="1"/>
  <c r="Y865" i="1" s="1"/>
  <c r="V865" i="1"/>
  <c r="W865" i="1" s="1"/>
  <c r="U865" i="1"/>
  <c r="R865" i="1"/>
  <c r="X864" i="1"/>
  <c r="Y864" i="1" s="1"/>
  <c r="V864" i="1"/>
  <c r="W864" i="1" s="1"/>
  <c r="U864" i="1"/>
  <c r="R864" i="1"/>
  <c r="X863" i="1"/>
  <c r="Y863" i="1" s="1"/>
  <c r="V863" i="1"/>
  <c r="W863" i="1" s="1"/>
  <c r="U863" i="1"/>
  <c r="R863" i="1"/>
  <c r="X862" i="1"/>
  <c r="Y862" i="1" s="1"/>
  <c r="V862" i="1"/>
  <c r="W862" i="1" s="1"/>
  <c r="U862" i="1"/>
  <c r="R862" i="1"/>
  <c r="X861" i="1"/>
  <c r="Y861" i="1" s="1"/>
  <c r="V861" i="1"/>
  <c r="W861" i="1" s="1"/>
  <c r="U861" i="1"/>
  <c r="R861" i="1"/>
  <c r="X860" i="1"/>
  <c r="Y860" i="1" s="1"/>
  <c r="V860" i="1"/>
  <c r="W860" i="1" s="1"/>
  <c r="U860" i="1"/>
  <c r="R860" i="1"/>
  <c r="X859" i="1"/>
  <c r="Y859" i="1" s="1"/>
  <c r="V859" i="1"/>
  <c r="W859" i="1" s="1"/>
  <c r="U859" i="1"/>
  <c r="R859" i="1"/>
  <c r="X858" i="1"/>
  <c r="Y858" i="1" s="1"/>
  <c r="V858" i="1"/>
  <c r="W858" i="1" s="1"/>
  <c r="U858" i="1"/>
  <c r="R858" i="1"/>
  <c r="X857" i="1"/>
  <c r="Y857" i="1" s="1"/>
  <c r="V857" i="1"/>
  <c r="W857" i="1" s="1"/>
  <c r="U857" i="1"/>
  <c r="R857" i="1"/>
  <c r="X856" i="1"/>
  <c r="Y856" i="1" s="1"/>
  <c r="V856" i="1"/>
  <c r="W856" i="1" s="1"/>
  <c r="U856" i="1"/>
  <c r="R856" i="1"/>
  <c r="X855" i="1"/>
  <c r="Y855" i="1" s="1"/>
  <c r="V855" i="1"/>
  <c r="W855" i="1" s="1"/>
  <c r="U855" i="1"/>
  <c r="R855" i="1"/>
  <c r="X854" i="1"/>
  <c r="Y854" i="1" s="1"/>
  <c r="V854" i="1"/>
  <c r="W854" i="1" s="1"/>
  <c r="U854" i="1"/>
  <c r="R854" i="1"/>
  <c r="X853" i="1"/>
  <c r="Y853" i="1" s="1"/>
  <c r="V853" i="1"/>
  <c r="W853" i="1" s="1"/>
  <c r="U853" i="1"/>
  <c r="R853" i="1"/>
  <c r="X852" i="1"/>
  <c r="Y852" i="1" s="1"/>
  <c r="V852" i="1"/>
  <c r="W852" i="1" s="1"/>
  <c r="U852" i="1"/>
  <c r="R852" i="1"/>
  <c r="X851" i="1"/>
  <c r="Y851" i="1" s="1"/>
  <c r="V851" i="1"/>
  <c r="W851" i="1" s="1"/>
  <c r="U851" i="1"/>
  <c r="R851" i="1"/>
  <c r="V842" i="1"/>
  <c r="W842" i="1" s="1"/>
  <c r="U842" i="1"/>
  <c r="R842" i="1"/>
  <c r="H106" i="1" l="1"/>
  <c r="G106" i="1"/>
  <c r="G122" i="1"/>
  <c r="H122" i="1"/>
  <c r="G139" i="1"/>
  <c r="H139" i="1"/>
  <c r="G137" i="1"/>
  <c r="H137" i="1"/>
  <c r="E30" i="2"/>
  <c r="I30" i="2" s="1"/>
  <c r="H3" i="2"/>
  <c r="E3" i="2" s="1"/>
  <c r="I3" i="2" s="1"/>
  <c r="E26" i="2"/>
  <c r="I26" i="2" s="1"/>
  <c r="E38" i="2"/>
  <c r="I38" i="2" s="1"/>
  <c r="E18" i="2"/>
  <c r="I18" i="2" s="1"/>
  <c r="E4" i="2"/>
  <c r="I4" i="2" s="1"/>
  <c r="E40" i="2"/>
  <c r="I40" i="2" s="1"/>
  <c r="E60" i="2"/>
  <c r="E20" i="2"/>
  <c r="I20" i="2" s="1"/>
  <c r="E58" i="2"/>
  <c r="E46" i="2"/>
  <c r="E6" i="2"/>
  <c r="I6" i="2" s="1"/>
  <c r="E10" i="2"/>
  <c r="I10" i="2" s="1"/>
  <c r="E50" i="2"/>
  <c r="E28" i="2"/>
  <c r="I28" i="2" s="1"/>
  <c r="E2" i="2"/>
  <c r="I2" i="2" s="1"/>
  <c r="Y765" i="1"/>
  <c r="Y337" i="1"/>
  <c r="Y675" i="1"/>
  <c r="Y213" i="1"/>
  <c r="Y171" i="1"/>
  <c r="Y182" i="1"/>
  <c r="Y459" i="1"/>
  <c r="Y58" i="1"/>
  <c r="Y536" i="1"/>
  <c r="Y161" i="1"/>
  <c r="Y365" i="1"/>
  <c r="Y164" i="1"/>
  <c r="Y293" i="1"/>
  <c r="Y57" i="1"/>
  <c r="Y726" i="1"/>
  <c r="Y566" i="1"/>
  <c r="Y141" i="1"/>
  <c r="Y757" i="1"/>
  <c r="Y104" i="1"/>
  <c r="Y773" i="1"/>
  <c r="Y10" i="1"/>
  <c r="Y424" i="1"/>
  <c r="Y281" i="1"/>
  <c r="Y623" i="1"/>
  <c r="Y663" i="1"/>
  <c r="Y197" i="1"/>
  <c r="Y287" i="1"/>
  <c r="Y366" i="1"/>
  <c r="Y734" i="1"/>
  <c r="L704" i="1"/>
  <c r="Y496" i="1"/>
  <c r="L475" i="1"/>
  <c r="Y475" i="1"/>
  <c r="Y706" i="1"/>
  <c r="Y467" i="1"/>
  <c r="Y683" i="1"/>
  <c r="L683" i="1"/>
  <c r="Y302" i="1"/>
  <c r="L246" i="1"/>
  <c r="Y716" i="1"/>
  <c r="Y322" i="1"/>
  <c r="Y301" i="1"/>
  <c r="L302" i="1"/>
  <c r="Y468" i="1"/>
  <c r="Y238" i="1"/>
  <c r="Y486" i="1"/>
  <c r="Y117" i="1"/>
  <c r="Y517" i="1"/>
  <c r="Y290" i="1"/>
  <c r="Y704" i="1"/>
  <c r="L49" i="1"/>
  <c r="Y644" i="1"/>
  <c r="Y102" i="1"/>
  <c r="Y616" i="1"/>
  <c r="Y814" i="1"/>
  <c r="L613" i="1"/>
  <c r="Y399" i="1"/>
  <c r="Y271" i="1"/>
  <c r="Y390" i="1"/>
  <c r="Y654" i="1"/>
  <c r="Y408" i="1"/>
  <c r="L57" i="1"/>
  <c r="L427" i="1"/>
  <c r="Y427" i="1"/>
  <c r="Y270" i="1"/>
  <c r="Y664" i="1"/>
  <c r="Y767" i="1"/>
  <c r="L366" i="1"/>
  <c r="Y181" i="1"/>
  <c r="E70" i="2"/>
  <c r="E66" i="2"/>
  <c r="Y114" i="1"/>
  <c r="L31" i="1"/>
  <c r="L10" i="1"/>
  <c r="E42" i="2"/>
  <c r="I42" i="2" s="1"/>
  <c r="E22" i="2"/>
  <c r="I22" i="2" s="1"/>
  <c r="E32" i="2"/>
  <c r="I32" i="2" s="1"/>
  <c r="E12" i="2"/>
  <c r="I12" i="2" s="1"/>
  <c r="E72" i="2"/>
  <c r="E52" i="2"/>
  <c r="L23" i="1"/>
  <c r="E56" i="2"/>
  <c r="E36" i="2"/>
  <c r="I36" i="2" s="1"/>
  <c r="E62" i="2"/>
  <c r="L137" i="1" s="1"/>
  <c r="E34" i="2"/>
  <c r="I34" i="2" s="1"/>
  <c r="E16" i="2"/>
  <c r="I16" i="2" s="1"/>
  <c r="L139" i="1"/>
  <c r="E48" i="2"/>
  <c r="E8" i="2"/>
  <c r="I8" i="2" s="1"/>
  <c r="E68" i="2"/>
  <c r="E14" i="2"/>
  <c r="I14" i="2" s="1"/>
  <c r="E54" i="2"/>
  <c r="E64" i="2"/>
  <c r="E44" i="2"/>
  <c r="E24" i="2"/>
  <c r="I24" i="2" s="1"/>
  <c r="L77" i="1"/>
  <c r="L587" i="1"/>
  <c r="L719" i="1"/>
  <c r="L741" i="1"/>
  <c r="L307" i="1"/>
  <c r="L308" i="1"/>
  <c r="L450" i="1"/>
  <c r="L451" i="1"/>
  <c r="L607" i="1"/>
  <c r="L150" i="1"/>
  <c r="L647" i="1"/>
  <c r="L250" i="1"/>
  <c r="L252" i="1"/>
  <c r="L789" i="1"/>
  <c r="L109" i="1"/>
  <c r="L306" i="1"/>
  <c r="L709" i="1"/>
  <c r="L835" i="1"/>
  <c r="L452" i="1"/>
  <c r="L304" i="1"/>
  <c r="L148" i="1"/>
  <c r="L542" i="1"/>
  <c r="L200" i="1"/>
  <c r="L689" i="1"/>
  <c r="L145" i="1"/>
  <c r="L146" i="1"/>
  <c r="L149" i="1"/>
  <c r="L564" i="1"/>
  <c r="L99" i="1"/>
  <c r="L273" i="1"/>
  <c r="L161" i="1"/>
  <c r="L584" i="1"/>
  <c r="L332" i="1"/>
  <c r="L354" i="1"/>
  <c r="L369" i="1"/>
  <c r="L638" i="1"/>
  <c r="L640" i="1"/>
  <c r="L663" i="1"/>
  <c r="L237" i="1"/>
  <c r="L424" i="1"/>
  <c r="L742" i="1"/>
  <c r="L743" i="1"/>
  <c r="L581" i="1"/>
  <c r="L583" i="1"/>
  <c r="L800" i="1"/>
  <c r="L121" i="1"/>
  <c r="L445" i="1"/>
  <c r="L686" i="1"/>
  <c r="L114" i="1"/>
  <c r="L171" i="1"/>
  <c r="L617" i="1"/>
  <c r="L289" i="1"/>
  <c r="L165" i="1"/>
  <c r="L208" i="1"/>
  <c r="L195" i="1"/>
  <c r="L90" i="1"/>
  <c r="L243" i="1"/>
  <c r="L85" i="1"/>
  <c r="L331" i="1"/>
  <c r="L601" i="1"/>
  <c r="L212" i="1"/>
  <c r="L294" i="1"/>
  <c r="L285" i="1"/>
  <c r="L778" i="1"/>
  <c r="L288" i="1"/>
  <c r="L164" i="1"/>
  <c r="L566" i="1"/>
  <c r="L811" i="1"/>
  <c r="L270" i="1"/>
  <c r="L155" i="1"/>
  <c r="L779" i="1"/>
  <c r="L726" i="1"/>
  <c r="L213" i="1"/>
  <c r="L734" i="1"/>
  <c r="L399" i="1"/>
  <c r="L487" i="1"/>
  <c r="L28" i="1"/>
  <c r="L58" i="1"/>
  <c r="L238" i="1"/>
  <c r="L244" i="1"/>
  <c r="L468" i="1"/>
  <c r="L166" i="1"/>
  <c r="L798" i="1"/>
  <c r="L520" i="1"/>
  <c r="L309" i="1"/>
  <c r="L394" i="1"/>
  <c r="L406" i="1"/>
  <c r="L290" i="1"/>
  <c r="L227" i="1"/>
  <c r="L102" i="1"/>
  <c r="L533" i="1"/>
  <c r="L630" i="1"/>
  <c r="L711" i="1"/>
  <c r="L752" i="1"/>
  <c r="L181" i="1"/>
  <c r="L570" i="1"/>
  <c r="L728" i="1"/>
  <c r="L438" i="1"/>
  <c r="L558" i="1"/>
  <c r="L775" i="1"/>
  <c r="L814" i="1"/>
  <c r="L549" i="1"/>
  <c r="L398" i="1"/>
  <c r="L635" i="1"/>
  <c r="L717" i="1"/>
  <c r="L777" i="1"/>
  <c r="Y226" i="1"/>
  <c r="Y137" i="1"/>
  <c r="Y139" i="1"/>
  <c r="Y710" i="1"/>
  <c r="Y743" i="1"/>
  <c r="Y250" i="1"/>
  <c r="Y217" i="1"/>
  <c r="Y452" i="1"/>
  <c r="Y227" i="1"/>
  <c r="Y304" i="1"/>
  <c r="Y614" i="1"/>
  <c r="Y498" i="1"/>
  <c r="Y285" i="1"/>
  <c r="Y451" i="1"/>
  <c r="Y709" i="1"/>
  <c r="Y835" i="1"/>
  <c r="Y149" i="1"/>
  <c r="Y228" i="1"/>
  <c r="Y583" i="1"/>
  <c r="Y487" i="1"/>
  <c r="Y237" i="1"/>
  <c r="Y307" i="1"/>
  <c r="Y570" i="1"/>
  <c r="Y145" i="1"/>
  <c r="Y165" i="1"/>
  <c r="Y200" i="1"/>
  <c r="Y558" i="1"/>
  <c r="Y630" i="1"/>
  <c r="Y617" i="1"/>
  <c r="Y533" i="1"/>
  <c r="Y742" i="1"/>
  <c r="Y778" i="1"/>
  <c r="Y166" i="1"/>
  <c r="Y601" i="1"/>
  <c r="Y798" i="1"/>
  <c r="Y647" i="1"/>
  <c r="Y587" i="1"/>
  <c r="Y196" i="1"/>
  <c r="Y31" i="1"/>
  <c r="Y607" i="1"/>
  <c r="Y482" i="1"/>
  <c r="Y195" i="1"/>
  <c r="Y244" i="1"/>
  <c r="Y90" i="1"/>
  <c r="Y331" i="1"/>
  <c r="Y334" i="1"/>
  <c r="Y288" i="1"/>
  <c r="Y294" i="1"/>
  <c r="Y246" i="1"/>
  <c r="Y398" i="1"/>
  <c r="Y581" i="1"/>
  <c r="Y520" i="1"/>
  <c r="Y155" i="1"/>
  <c r="Y148" i="1"/>
  <c r="Y308" i="1"/>
  <c r="Y23" i="1"/>
  <c r="Y269" i="1"/>
  <c r="Y121" i="1"/>
  <c r="Y234" i="1"/>
  <c r="Y696" i="1"/>
  <c r="Y77" i="1"/>
  <c r="Y371" i="1"/>
  <c r="Y445" i="1"/>
  <c r="Y252" i="1"/>
  <c r="Y56" i="1"/>
  <c r="Y332" i="1"/>
  <c r="Y834" i="1"/>
  <c r="Y208" i="1"/>
  <c r="Y352" i="1"/>
  <c r="Y99" i="1"/>
  <c r="Y549" i="1"/>
  <c r="Y176" i="1"/>
  <c r="Y192" i="1"/>
  <c r="Y184" i="1"/>
  <c r="Y568" i="1"/>
  <c r="Y273" i="1"/>
  <c r="Y106" i="1"/>
  <c r="Y811" i="1"/>
  <c r="Y564" i="1"/>
  <c r="Y306" i="1"/>
  <c r="Y394" i="1"/>
  <c r="Y640" i="1"/>
  <c r="Y679" i="1"/>
  <c r="Y191" i="1"/>
  <c r="Y212" i="1"/>
  <c r="Y369" i="1"/>
  <c r="Y362" i="1"/>
  <c r="Y201" i="1"/>
  <c r="Y243" i="1"/>
  <c r="Y406" i="1"/>
  <c r="Y85" i="1"/>
  <c r="Y297" i="1"/>
  <c r="Y541" i="1"/>
  <c r="Y542" i="1"/>
  <c r="Y628" i="1"/>
  <c r="Y108" i="1"/>
  <c r="Y719" i="1"/>
  <c r="Y613" i="1"/>
  <c r="Y354" i="1"/>
  <c r="Y367" i="1"/>
  <c r="Y686" i="1"/>
  <c r="Y741" i="1"/>
  <c r="Y775" i="1"/>
  <c r="Y635" i="1"/>
  <c r="Y289" i="1"/>
  <c r="L130" i="1"/>
  <c r="Y450" i="1"/>
  <c r="Y728" i="1"/>
  <c r="Y95" i="1"/>
  <c r="Y500" i="1"/>
  <c r="Y779" i="1"/>
  <c r="Y691" i="1"/>
  <c r="Y711" i="1"/>
  <c r="Y28" i="1"/>
  <c r="Y109" i="1"/>
  <c r="Y789" i="1"/>
  <c r="Y689" i="1"/>
  <c r="Y438" i="1"/>
  <c r="Y638" i="1"/>
  <c r="Y777" i="1"/>
  <c r="Y489" i="1"/>
  <c r="Y656" i="1"/>
  <c r="Y146" i="1"/>
  <c r="Y275" i="1"/>
  <c r="Y717" i="1"/>
  <c r="Y309" i="1"/>
  <c r="Y584" i="1"/>
  <c r="Y602" i="1"/>
  <c r="Y150" i="1"/>
  <c r="Y752" i="1"/>
  <c r="Y800" i="1"/>
  <c r="Y229" i="1"/>
  <c r="N26" i="3"/>
  <c r="M27" i="3"/>
  <c r="H27" i="3"/>
  <c r="I26" i="3"/>
  <c r="I30" i="3"/>
  <c r="H31" i="3"/>
  <c r="X31" i="3"/>
  <c r="W32" i="3"/>
  <c r="I15" i="3"/>
  <c r="N11" i="3"/>
  <c r="I25" i="3"/>
  <c r="N25" i="3"/>
  <c r="I29" i="3"/>
  <c r="H18" i="3"/>
  <c r="M31" i="3"/>
  <c r="AH6" i="3"/>
  <c r="N12" i="3"/>
  <c r="M18" i="3"/>
  <c r="R31" i="3"/>
  <c r="S27" i="3"/>
  <c r="X30" i="3"/>
  <c r="N16" i="3"/>
  <c r="I23" i="3"/>
  <c r="O13" i="3"/>
  <c r="O11" i="3"/>
  <c r="O15" i="3"/>
  <c r="M137" i="1" l="1"/>
  <c r="O137" i="1"/>
  <c r="I137" i="1"/>
  <c r="N137" i="1"/>
  <c r="L134" i="1"/>
  <c r="L767" i="1"/>
  <c r="L757" i="1"/>
  <c r="Y44" i="1"/>
  <c r="L623" i="1"/>
  <c r="Y93" i="1"/>
  <c r="L93" i="1"/>
  <c r="L536" i="1"/>
  <c r="L182" i="1"/>
  <c r="L133" i="1"/>
  <c r="L201" i="1"/>
  <c r="L287" i="1"/>
  <c r="L229" i="1"/>
  <c r="L281" i="1"/>
  <c r="L141" i="1"/>
  <c r="L44" i="1"/>
  <c r="L293" i="1"/>
  <c r="L486" i="1"/>
  <c r="L269" i="1"/>
  <c r="L616" i="1"/>
  <c r="L654" i="1"/>
  <c r="L706" i="1"/>
  <c r="L765" i="1"/>
  <c r="L197" i="1"/>
  <c r="Y54" i="1"/>
  <c r="L459" i="1"/>
  <c r="L517" i="1"/>
  <c r="L467" i="1"/>
  <c r="L716" i="1"/>
  <c r="L614" i="1"/>
  <c r="L664" i="1"/>
  <c r="L408" i="1"/>
  <c r="Y113" i="1"/>
  <c r="Y116" i="1"/>
  <c r="Y47" i="1"/>
  <c r="L46" i="1"/>
  <c r="L50" i="1"/>
  <c r="L116" i="1"/>
  <c r="L27" i="1"/>
  <c r="L86" i="1"/>
  <c r="L126" i="1"/>
  <c r="L54" i="1"/>
  <c r="L38" i="1"/>
  <c r="Y50" i="1"/>
  <c r="Y126" i="1"/>
  <c r="Y38" i="1"/>
  <c r="Y133" i="1"/>
  <c r="Y532" i="1"/>
  <c r="L122" i="1"/>
  <c r="Y381" i="1"/>
  <c r="L301" i="1"/>
  <c r="L334" i="1"/>
  <c r="L65" i="1"/>
  <c r="L67" i="1"/>
  <c r="L322" i="1"/>
  <c r="Y768" i="1"/>
  <c r="L758" i="1"/>
  <c r="L249" i="1"/>
  <c r="L352" i="1"/>
  <c r="L117" i="1"/>
  <c r="L47" i="1"/>
  <c r="L602" i="1"/>
  <c r="L773" i="1"/>
  <c r="L455" i="1"/>
  <c r="L37" i="1"/>
  <c r="L104" i="1"/>
  <c r="L482" i="1"/>
  <c r="L770" i="1"/>
  <c r="L89" i="1"/>
  <c r="L196" i="1"/>
  <c r="L768" i="1"/>
  <c r="L622" i="1"/>
  <c r="L271" i="1"/>
  <c r="L228" i="1"/>
  <c r="L388" i="1"/>
  <c r="L299" i="1"/>
  <c r="L226" i="1"/>
  <c r="L552" i="1"/>
  <c r="L13" i="1"/>
  <c r="L656" i="1"/>
  <c r="L275" i="1"/>
  <c r="L365" i="1"/>
  <c r="L532" i="1"/>
  <c r="L230" i="1"/>
  <c r="L639" i="1"/>
  <c r="L825" i="1"/>
  <c r="L225" i="1"/>
  <c r="L489" i="1"/>
  <c r="L498" i="1"/>
  <c r="L381" i="1"/>
  <c r="L108" i="1"/>
  <c r="L217" i="1"/>
  <c r="L312" i="1"/>
  <c r="L191" i="1"/>
  <c r="L176" i="1"/>
  <c r="L296" i="1"/>
  <c r="L147" i="1"/>
  <c r="L491" i="1"/>
  <c r="L113" i="1"/>
  <c r="L390" i="1"/>
  <c r="Y67" i="1"/>
  <c r="Y65" i="1"/>
  <c r="Y639" i="1"/>
  <c r="Y13" i="1"/>
  <c r="Y204" i="1"/>
  <c r="Y586" i="1"/>
  <c r="Y203" i="1"/>
  <c r="Y439" i="1"/>
  <c r="Y264" i="1"/>
  <c r="Y807" i="1"/>
  <c r="Y462" i="1"/>
  <c r="Y347" i="1"/>
  <c r="Y502" i="1"/>
  <c r="Y550" i="1"/>
  <c r="Y597" i="1"/>
  <c r="Y391" i="1"/>
  <c r="Y774" i="1"/>
  <c r="Y199" i="1"/>
  <c r="Y503" i="1"/>
  <c r="Y593" i="1"/>
  <c r="Y37" i="1"/>
  <c r="Y723" i="1"/>
  <c r="Y241" i="1"/>
  <c r="Y220" i="1"/>
  <c r="Y430" i="1"/>
  <c r="Y378" i="1"/>
  <c r="Y268" i="1"/>
  <c r="Y169" i="1"/>
  <c r="Y248" i="1"/>
  <c r="Y648" i="1"/>
  <c r="Y699" i="1"/>
  <c r="Y205" i="1"/>
  <c r="Y618" i="1"/>
  <c r="Y733" i="1"/>
  <c r="Y279" i="1"/>
  <c r="Y508" i="1"/>
  <c r="Y676" i="1"/>
  <c r="Y17" i="1"/>
  <c r="Y449" i="1"/>
  <c r="Y776" i="1"/>
  <c r="Y359" i="1"/>
  <c r="Y670" i="1"/>
  <c r="Y453" i="1"/>
  <c r="Y813" i="1"/>
  <c r="Y632" i="1"/>
  <c r="Y92" i="1"/>
  <c r="Y838" i="1"/>
  <c r="Y812" i="1"/>
  <c r="Y267" i="1"/>
  <c r="Y596" i="1"/>
  <c r="Y539" i="1"/>
  <c r="Y414" i="1"/>
  <c r="Y190" i="1"/>
  <c r="Y193" i="1"/>
  <c r="Y321" i="1"/>
  <c r="Y313" i="1"/>
  <c r="Y603" i="1"/>
  <c r="Y684" i="1"/>
  <c r="Y748" i="1"/>
  <c r="Y460" i="1"/>
  <c r="Y690" i="1"/>
  <c r="Y708" i="1"/>
  <c r="Y344" i="1"/>
  <c r="Y662" i="1"/>
  <c r="Y327" i="1"/>
  <c r="Y592" i="1"/>
  <c r="Y415" i="1"/>
  <c r="Y266" i="1"/>
  <c r="Y732" i="1"/>
  <c r="Y698" i="1"/>
  <c r="Y682" i="1"/>
  <c r="Y722" i="1"/>
  <c r="Y645" i="1"/>
  <c r="Y556" i="1"/>
  <c r="Y376" i="1"/>
  <c r="Y247" i="1"/>
  <c r="Y620" i="1"/>
  <c r="Y712" i="1"/>
  <c r="Y804" i="1"/>
  <c r="Y795" i="1"/>
  <c r="Y631" i="1"/>
  <c r="Y240" i="1"/>
  <c r="Y790" i="1"/>
  <c r="Y600" i="1"/>
  <c r="Y446" i="1"/>
  <c r="Y588" i="1"/>
  <c r="Y759" i="1"/>
  <c r="Y429" i="1"/>
  <c r="Y772" i="1"/>
  <c r="Y239" i="1"/>
  <c r="Y257" i="1"/>
  <c r="Y507" i="1"/>
  <c r="Y206" i="1"/>
  <c r="Y577" i="1"/>
  <c r="Y373" i="1"/>
  <c r="Y324" i="1"/>
  <c r="Y837" i="1"/>
  <c r="Y157" i="1"/>
  <c r="Y735" i="1"/>
  <c r="Y573" i="1"/>
  <c r="Y473" i="1"/>
  <c r="Y423" i="1"/>
  <c r="Y505" i="1"/>
  <c r="Y488" i="1"/>
  <c r="Y59" i="1"/>
  <c r="Y796" i="1"/>
  <c r="Y463" i="1"/>
  <c r="Y563" i="1"/>
  <c r="Y178" i="1"/>
  <c r="Y821" i="1"/>
  <c r="Y372" i="1"/>
  <c r="Y781" i="1"/>
  <c r="Y642" i="1"/>
  <c r="Y715" i="1"/>
  <c r="Y318" i="1"/>
  <c r="Y595" i="1"/>
  <c r="Y333" i="1"/>
  <c r="Y265" i="1"/>
  <c r="Y649" i="1"/>
  <c r="Y100" i="1"/>
  <c r="Y188" i="1"/>
  <c r="Y695" i="1"/>
  <c r="Y569" i="1"/>
  <c r="Y546" i="1"/>
  <c r="Y319" i="1"/>
  <c r="Y219" i="1"/>
  <c r="Y377" i="1"/>
  <c r="Y154" i="1"/>
  <c r="Y310" i="1"/>
  <c r="Y443" i="1"/>
  <c r="Y348" i="1"/>
  <c r="Y688" i="1"/>
  <c r="Y660" i="1"/>
  <c r="Y744" i="1"/>
  <c r="Y358" i="1"/>
  <c r="Y492" i="1"/>
  <c r="Y209" i="1"/>
  <c r="Y510" i="1"/>
  <c r="Y576" i="1"/>
  <c r="Y580" i="1"/>
  <c r="Y210" i="1"/>
  <c r="Y721" i="1"/>
  <c r="Y787" i="1"/>
  <c r="Y379" i="1"/>
  <c r="Y815" i="1"/>
  <c r="Y315" i="1"/>
  <c r="Y658" i="1"/>
  <c r="Y547" i="1"/>
  <c r="Y222" i="1"/>
  <c r="Y501" i="1"/>
  <c r="Y561" i="1"/>
  <c r="Y697" i="1"/>
  <c r="Y221" i="1"/>
  <c r="Y396" i="1"/>
  <c r="Y218" i="1"/>
  <c r="Y233" i="1"/>
  <c r="Y713" i="1"/>
  <c r="Y118" i="1"/>
  <c r="Y231" i="1"/>
  <c r="Y636" i="1"/>
  <c r="Y509" i="1"/>
  <c r="Y534" i="1"/>
  <c r="Y797" i="1"/>
  <c r="Y314" i="1"/>
  <c r="Y627" i="1"/>
  <c r="Y625" i="1"/>
  <c r="Y677" i="1"/>
  <c r="Y739" i="1"/>
  <c r="Y255" i="1"/>
  <c r="Y385" i="1"/>
  <c r="Y481" i="1"/>
  <c r="Y694" i="1"/>
  <c r="Y283" i="1"/>
  <c r="Y282" i="1"/>
  <c r="Y608" i="1"/>
  <c r="Y819" i="1"/>
  <c r="Y320" i="1"/>
  <c r="Y183" i="1"/>
  <c r="Y669" i="1"/>
  <c r="Y590" i="1"/>
  <c r="Y604" i="1"/>
  <c r="Y700" i="1"/>
  <c r="Y434" i="1"/>
  <c r="Y356" i="1"/>
  <c r="Y380" i="1"/>
  <c r="Y562" i="1"/>
  <c r="Y156" i="1"/>
  <c r="Y236" i="1"/>
  <c r="Y729" i="1"/>
  <c r="Y490" i="1"/>
  <c r="Y465" i="1"/>
  <c r="Y598" i="1"/>
  <c r="Y771" i="1"/>
  <c r="Y291" i="1"/>
  <c r="Y444" i="1"/>
  <c r="Y650" i="1"/>
  <c r="Y395" i="1"/>
  <c r="Y382" i="1"/>
  <c r="Y350" i="1"/>
  <c r="Y179" i="1"/>
  <c r="Y278" i="1"/>
  <c r="Y579" i="1"/>
  <c r="Y511" i="1"/>
  <c r="Y495" i="1"/>
  <c r="Y619" i="1"/>
  <c r="Y515" i="1"/>
  <c r="Y793" i="1"/>
  <c r="Y401" i="1"/>
  <c r="Y440" i="1"/>
  <c r="Y456" i="1"/>
  <c r="Y345" i="1"/>
  <c r="Y641" i="1"/>
  <c r="Y548" i="1"/>
  <c r="Y788" i="1"/>
  <c r="Y802" i="1"/>
  <c r="Y91" i="1"/>
  <c r="Y537" i="1"/>
  <c r="Y659" i="1"/>
  <c r="Y172" i="1"/>
  <c r="Y705" i="1"/>
  <c r="Y655" i="1"/>
  <c r="Y731" i="1"/>
  <c r="Y707" i="1"/>
  <c r="Y479" i="1"/>
  <c r="Y98" i="1"/>
  <c r="Y404" i="1"/>
  <c r="Y769" i="1"/>
  <c r="Y599" i="1"/>
  <c r="Y96" i="1"/>
  <c r="Y274" i="1"/>
  <c r="Y272" i="1"/>
  <c r="Y140" i="1"/>
  <c r="Y820" i="1"/>
  <c r="Y606" i="1"/>
  <c r="Y543" i="1"/>
  <c r="Y824" i="1"/>
  <c r="Y368" i="1"/>
  <c r="Y457" i="1"/>
  <c r="Y483" i="1"/>
  <c r="Y784" i="1"/>
  <c r="Y153" i="1"/>
  <c r="Y557" i="1"/>
  <c r="Y412" i="1"/>
  <c r="Y480" i="1"/>
  <c r="Y671" i="1"/>
  <c r="Y202" i="1"/>
  <c r="Y317" i="1"/>
  <c r="Y701" i="1"/>
  <c r="Y174" i="1"/>
  <c r="Y286" i="1"/>
  <c r="Y575" i="1"/>
  <c r="Y261" i="1"/>
  <c r="Y235" i="1"/>
  <c r="Y216" i="1"/>
  <c r="Y454" i="1"/>
  <c r="Y335" i="1"/>
  <c r="Y523" i="1"/>
  <c r="Y407" i="1"/>
  <c r="Y411" i="1"/>
  <c r="Y152" i="1"/>
  <c r="Y158" i="1"/>
  <c r="Y474" i="1"/>
  <c r="Y826" i="1"/>
  <c r="Y83" i="1"/>
  <c r="Y673" i="1"/>
  <c r="Y651" i="1"/>
  <c r="Y470" i="1"/>
  <c r="Y763" i="1"/>
  <c r="Y785" i="1"/>
  <c r="Y720" i="1"/>
  <c r="Y303" i="1"/>
  <c r="Y531" i="1"/>
  <c r="Y170" i="1"/>
  <c r="Y766" i="1"/>
  <c r="Y211" i="1"/>
  <c r="Y160" i="1"/>
  <c r="Y198" i="1"/>
  <c r="Y646" i="1"/>
  <c r="Y674" i="1"/>
  <c r="Y292" i="1"/>
  <c r="Y591" i="1"/>
  <c r="Y242" i="1"/>
  <c r="Y755" i="1"/>
  <c r="Y472" i="1"/>
  <c r="Y736" i="1"/>
  <c r="Y560" i="1"/>
  <c r="Y553" i="1"/>
  <c r="Y730" i="1"/>
  <c r="Y55" i="1"/>
  <c r="Y665" i="1"/>
  <c r="Y383" i="1"/>
  <c r="Y258" i="1"/>
  <c r="Y725" i="1"/>
  <c r="Y256" i="1"/>
  <c r="Y249" i="1"/>
  <c r="Y668" i="1"/>
  <c r="Y764" i="1"/>
  <c r="Y637" i="1"/>
  <c r="Y374" i="1"/>
  <c r="Y112" i="1"/>
  <c r="Y214" i="1"/>
  <c r="Y484" i="1"/>
  <c r="Y464" i="1"/>
  <c r="Y34" i="1"/>
  <c r="Y27" i="1"/>
  <c r="Y351" i="1"/>
  <c r="Y298" i="1"/>
  <c r="Y364" i="1"/>
  <c r="Y143" i="1"/>
  <c r="Y81" i="1"/>
  <c r="Y343" i="1"/>
  <c r="Y657" i="1"/>
  <c r="Y363" i="1"/>
  <c r="Y672" i="1"/>
  <c r="Y816" i="1"/>
  <c r="Y799" i="1"/>
  <c r="Y750" i="1"/>
  <c r="Y740" i="1"/>
  <c r="Y525" i="1"/>
  <c r="Y163" i="1"/>
  <c r="Y714" i="1"/>
  <c r="Y305" i="1"/>
  <c r="Y527" i="1"/>
  <c r="Y442" i="1"/>
  <c r="Y786" i="1"/>
  <c r="Y753" i="1"/>
  <c r="Y476" i="1"/>
  <c r="Y609" i="1"/>
  <c r="Y384" i="1"/>
  <c r="Y330" i="1"/>
  <c r="Y413" i="1"/>
  <c r="Y22" i="1"/>
  <c r="Y478" i="1"/>
  <c r="Y585" i="1"/>
  <c r="Y545" i="1"/>
  <c r="Y207" i="1"/>
  <c r="Y435" i="1"/>
  <c r="Y189" i="1"/>
  <c r="Y187" i="1"/>
  <c r="Y323" i="1"/>
  <c r="Y794" i="1"/>
  <c r="Y551" i="1"/>
  <c r="Y737" i="1"/>
  <c r="Y387" i="1"/>
  <c r="Y589" i="1"/>
  <c r="Y610" i="1"/>
  <c r="Y353" i="1"/>
  <c r="Y461" i="1"/>
  <c r="Y818" i="1"/>
  <c r="Y535" i="1"/>
  <c r="Y749" i="1"/>
  <c r="Y349" i="1"/>
  <c r="Y760" i="1"/>
  <c r="Y53" i="1"/>
  <c r="Y89" i="1"/>
  <c r="Y687" i="1"/>
  <c r="Y389" i="1"/>
  <c r="Y167" i="1"/>
  <c r="Y634" i="1"/>
  <c r="Y397" i="1"/>
  <c r="Y806" i="1"/>
  <c r="Y572" i="1"/>
  <c r="Y803" i="1"/>
  <c r="Y338" i="1"/>
  <c r="Y147" i="1"/>
  <c r="Y75" i="1"/>
  <c r="Y643" i="1"/>
  <c r="Y326" i="1"/>
  <c r="Y403" i="1"/>
  <c r="Y361" i="1"/>
  <c r="Y426" i="1"/>
  <c r="Y751" i="1"/>
  <c r="Y521" i="1"/>
  <c r="Y280" i="1"/>
  <c r="Y747" i="1"/>
  <c r="Y746" i="1"/>
  <c r="Y791" i="1"/>
  <c r="Y526" i="1"/>
  <c r="Y680" i="1"/>
  <c r="Y522" i="1"/>
  <c r="Y447" i="1"/>
  <c r="Y428" i="1"/>
  <c r="Y142" i="1"/>
  <c r="Y529" i="1"/>
  <c r="Y499" i="1"/>
  <c r="Y346" i="1"/>
  <c r="Y661" i="1"/>
  <c r="Y400" i="1"/>
  <c r="Y810" i="1"/>
  <c r="Y357" i="1"/>
  <c r="Y328" i="1"/>
  <c r="Y341" i="1"/>
  <c r="Y339" i="1"/>
  <c r="Y754" i="1"/>
  <c r="Y681" i="1"/>
  <c r="Y652" i="1"/>
  <c r="Y420" i="1"/>
  <c r="Y801" i="1"/>
  <c r="Y458" i="1"/>
  <c r="Y312" i="1"/>
  <c r="Y393" i="1"/>
  <c r="Y594" i="1"/>
  <c r="Y82" i="1"/>
  <c r="Y565" i="1"/>
  <c r="Y839" i="1"/>
  <c r="Y578" i="1"/>
  <c r="Y175" i="1"/>
  <c r="Y615" i="1"/>
  <c r="Y756" i="1"/>
  <c r="Y624" i="1"/>
  <c r="Y703" i="1"/>
  <c r="Y552" i="1"/>
  <c r="Y653" i="1"/>
  <c r="Y300" i="1"/>
  <c r="Y316" i="1"/>
  <c r="Y61" i="1"/>
  <c r="Y808" i="1"/>
  <c r="Y485" i="1"/>
  <c r="Y224" i="1"/>
  <c r="Y386" i="1"/>
  <c r="Y194" i="1"/>
  <c r="Y448" i="1"/>
  <c r="Y544" i="1"/>
  <c r="Y621" i="1"/>
  <c r="Y86" i="1"/>
  <c r="Y758" i="1"/>
  <c r="Y506" i="1"/>
  <c r="Y528" i="1"/>
  <c r="Y325" i="1"/>
  <c r="Y738" i="1"/>
  <c r="Y185" i="1"/>
  <c r="Y493" i="1"/>
  <c r="Y262" i="1"/>
  <c r="Y530" i="1"/>
  <c r="Y685" i="1"/>
  <c r="Y516" i="1"/>
  <c r="Y340" i="1"/>
  <c r="Y702" i="1"/>
  <c r="Y567" i="1"/>
  <c r="Y360" i="1"/>
  <c r="Y780" i="1"/>
  <c r="Y416" i="1"/>
  <c r="Y441" i="1"/>
  <c r="Y418" i="1"/>
  <c r="Y582" i="1"/>
  <c r="Y825" i="1"/>
  <c r="Y151" i="1"/>
  <c r="Y45" i="1"/>
  <c r="Y809" i="1"/>
  <c r="Y727" i="1"/>
  <c r="Y822" i="1"/>
  <c r="Y514" i="1"/>
  <c r="Y232" i="1"/>
  <c r="Y97" i="1"/>
  <c r="Y223" i="1"/>
  <c r="Y762" i="1"/>
  <c r="Y471" i="1"/>
  <c r="Y538" i="1"/>
  <c r="Y512" i="1"/>
  <c r="Y73" i="1"/>
  <c r="Y633" i="1"/>
  <c r="Y375" i="1"/>
  <c r="Y105" i="1"/>
  <c r="Y612" i="1"/>
  <c r="Y555" i="1"/>
  <c r="Y666" i="1"/>
  <c r="Y477" i="1"/>
  <c r="Y783" i="1"/>
  <c r="Y455" i="1"/>
  <c r="Y329" i="1"/>
  <c r="Y162" i="1"/>
  <c r="Y823" i="1"/>
  <c r="Y101" i="1"/>
  <c r="Y782" i="1"/>
  <c r="Y504" i="1"/>
  <c r="Y259" i="1"/>
  <c r="Y626" i="1"/>
  <c r="Y277" i="1"/>
  <c r="Y87" i="1"/>
  <c r="Y180" i="1"/>
  <c r="Y622" i="1"/>
  <c r="Y311" i="1"/>
  <c r="Y718" i="1"/>
  <c r="Y103" i="1"/>
  <c r="Y611" i="1"/>
  <c r="Y559" i="1"/>
  <c r="Y466" i="1"/>
  <c r="Y692" i="1"/>
  <c r="Y513" i="1"/>
  <c r="Y342" i="1"/>
  <c r="Y724" i="1"/>
  <c r="Y254" i="1"/>
  <c r="Y122" i="1"/>
  <c r="Y296" i="1"/>
  <c r="Y836" i="1"/>
  <c r="Y574" i="1"/>
  <c r="Y629" i="1"/>
  <c r="Y276" i="1"/>
  <c r="Y215" i="1"/>
  <c r="Y402" i="1"/>
  <c r="Y605" i="1"/>
  <c r="Y494" i="1"/>
  <c r="Y518" i="1"/>
  <c r="Y230" i="1"/>
  <c r="Y186" i="1"/>
  <c r="Y295" i="1"/>
  <c r="Y173" i="1"/>
  <c r="Y497" i="1"/>
  <c r="Y437" i="1"/>
  <c r="Y68" i="1"/>
  <c r="Y392" i="1"/>
  <c r="Y432" i="1"/>
  <c r="Y388" i="1"/>
  <c r="Y745" i="1"/>
  <c r="Y540" i="1"/>
  <c r="Y124" i="1"/>
  <c r="Y761" i="1"/>
  <c r="Y469" i="1"/>
  <c r="Y519" i="1"/>
  <c r="Y571" i="1"/>
  <c r="Y436" i="1"/>
  <c r="Y299" i="1"/>
  <c r="Y805" i="1"/>
  <c r="Y770" i="1"/>
  <c r="Y225" i="1"/>
  <c r="Y336" i="1"/>
  <c r="Y792" i="1"/>
  <c r="Y405" i="1"/>
  <c r="Y422" i="1"/>
  <c r="Y60" i="1"/>
  <c r="Y421" i="1"/>
  <c r="Y168" i="1"/>
  <c r="Y263" i="1"/>
  <c r="Y678" i="1"/>
  <c r="Y491" i="1"/>
  <c r="Y177" i="1"/>
  <c r="I18" i="3"/>
  <c r="H19" i="3"/>
  <c r="M19" i="3"/>
  <c r="N18" i="3"/>
  <c r="X32" i="3"/>
  <c r="W33" i="3"/>
  <c r="N28" i="3"/>
  <c r="O27" i="3"/>
  <c r="N27" i="3"/>
  <c r="M32" i="3"/>
  <c r="N31" i="3"/>
  <c r="H32" i="3"/>
  <c r="I31" i="3"/>
  <c r="I28" i="3"/>
  <c r="J27" i="3"/>
  <c r="I27" i="3"/>
  <c r="R32" i="3"/>
  <c r="S31" i="3"/>
  <c r="F55" i="1"/>
  <c r="F99" i="1"/>
  <c r="C852" i="1"/>
  <c r="C853" i="1" s="1"/>
  <c r="C854" i="1" s="1"/>
  <c r="C855" i="1" s="1"/>
  <c r="C856" i="1" s="1"/>
  <c r="F102" i="1"/>
  <c r="F35" i="1"/>
  <c r="F42" i="1"/>
  <c r="F140" i="1"/>
  <c r="F37" i="1"/>
  <c r="F51" i="1"/>
  <c r="F54" i="1"/>
  <c r="F80" i="1"/>
  <c r="F74" i="1"/>
  <c r="F29" i="1"/>
  <c r="F40" i="1"/>
  <c r="F21" i="1"/>
  <c r="P137" i="1" l="1"/>
  <c r="H54" i="1"/>
  <c r="G54" i="1"/>
  <c r="G51" i="1"/>
  <c r="H51" i="1"/>
  <c r="H37" i="1"/>
  <c r="G37" i="1"/>
  <c r="G35" i="1"/>
  <c r="H35" i="1"/>
  <c r="G55" i="1"/>
  <c r="H55" i="1"/>
  <c r="H21" i="1"/>
  <c r="G21" i="1"/>
  <c r="H40" i="1"/>
  <c r="G40" i="1"/>
  <c r="G29" i="1"/>
  <c r="H29" i="1"/>
  <c r="H80" i="1"/>
  <c r="G80" i="1"/>
  <c r="H99" i="1"/>
  <c r="G99" i="1"/>
  <c r="H74" i="1"/>
  <c r="G74" i="1"/>
  <c r="H140" i="1"/>
  <c r="G140" i="1"/>
  <c r="G42" i="1"/>
  <c r="H42" i="1"/>
  <c r="G102" i="1"/>
  <c r="H102" i="1"/>
  <c r="Y123" i="1"/>
  <c r="Y18" i="1"/>
  <c r="Y36" i="1"/>
  <c r="Y33" i="1"/>
  <c r="Y115" i="1"/>
  <c r="L36" i="1"/>
  <c r="L33" i="1"/>
  <c r="L838" i="1"/>
  <c r="L839" i="1"/>
  <c r="L836" i="1"/>
  <c r="L837" i="1"/>
  <c r="L834" i="1"/>
  <c r="Y70" i="1"/>
  <c r="Y125" i="1"/>
  <c r="L682" i="1"/>
  <c r="L651" i="1"/>
  <c r="L578" i="1"/>
  <c r="L815" i="1"/>
  <c r="L373" i="1"/>
  <c r="L344" i="1"/>
  <c r="L694" i="1"/>
  <c r="L471" i="1"/>
  <c r="L724" i="1"/>
  <c r="L385" i="1"/>
  <c r="L236" i="1"/>
  <c r="L559" i="1"/>
  <c r="L563" i="1"/>
  <c r="L637" i="1"/>
  <c r="L792" i="1"/>
  <c r="L262" i="1"/>
  <c r="L359" i="1"/>
  <c r="L690" i="1"/>
  <c r="L317" i="1"/>
  <c r="L432" i="1"/>
  <c r="L556" i="1"/>
  <c r="L339" i="1"/>
  <c r="L569" i="1"/>
  <c r="L224" i="1"/>
  <c r="L167" i="1"/>
  <c r="L447" i="1"/>
  <c r="L26" i="1"/>
  <c r="L506" i="1"/>
  <c r="L341" i="1"/>
  <c r="L192" i="1"/>
  <c r="L545" i="1"/>
  <c r="L177" i="1"/>
  <c r="L634" i="1"/>
  <c r="L546" i="1"/>
  <c r="L605" i="1"/>
  <c r="L790" i="1"/>
  <c r="L101" i="1"/>
  <c r="L14" i="1"/>
  <c r="L400" i="1"/>
  <c r="L39" i="1"/>
  <c r="L72" i="1"/>
  <c r="L162" i="1"/>
  <c r="L42" i="1"/>
  <c r="L403" i="1"/>
  <c r="L421" i="1"/>
  <c r="L562" i="1"/>
  <c r="L68" i="1"/>
  <c r="L492" i="1"/>
  <c r="L193" i="1"/>
  <c r="L131" i="1"/>
  <c r="L218" i="1"/>
  <c r="L606" i="1"/>
  <c r="L813" i="1"/>
  <c r="L453" i="1"/>
  <c r="L718" i="1"/>
  <c r="L17" i="1"/>
  <c r="L295" i="1"/>
  <c r="L25" i="1"/>
  <c r="L692" i="1"/>
  <c r="L799" i="1"/>
  <c r="L736" i="1"/>
  <c r="L737" i="1"/>
  <c r="L178" i="1"/>
  <c r="L333" i="1"/>
  <c r="L186" i="1"/>
  <c r="L762" i="1"/>
  <c r="L550" i="1"/>
  <c r="L314" i="1"/>
  <c r="L643" i="1"/>
  <c r="L233" i="1"/>
  <c r="L214" i="1"/>
  <c r="L320" i="1"/>
  <c r="L278" i="1"/>
  <c r="L460" i="1"/>
  <c r="L480" i="1"/>
  <c r="L523" i="1"/>
  <c r="L272" i="1"/>
  <c r="L576" i="1"/>
  <c r="L448" i="1"/>
  <c r="L62" i="1"/>
  <c r="L618" i="1"/>
  <c r="L610" i="1"/>
  <c r="L395" i="1"/>
  <c r="L740" i="1"/>
  <c r="L188" i="1"/>
  <c r="L763" i="1"/>
  <c r="L593" i="1"/>
  <c r="L380" i="1"/>
  <c r="L74" i="1"/>
  <c r="L729" i="1"/>
  <c r="L500" i="1"/>
  <c r="L441" i="1"/>
  <c r="L324" i="1"/>
  <c r="L216" i="1"/>
  <c r="L461" i="1"/>
  <c r="Y79" i="1"/>
  <c r="L672" i="1"/>
  <c r="L645" i="1"/>
  <c r="L83" i="1"/>
  <c r="L118" i="1"/>
  <c r="L443" i="1"/>
  <c r="L358" i="1"/>
  <c r="L103" i="1"/>
  <c r="L538" i="1"/>
  <c r="L490" i="1"/>
  <c r="L539" i="1"/>
  <c r="L496" i="1"/>
  <c r="L567" i="1"/>
  <c r="L705" i="1"/>
  <c r="L446" i="1"/>
  <c r="L364" i="1"/>
  <c r="L328" i="1"/>
  <c r="L428" i="1"/>
  <c r="L595" i="1"/>
  <c r="L648" i="1"/>
  <c r="L565" i="1"/>
  <c r="L268" i="1"/>
  <c r="L501" i="1"/>
  <c r="L488" i="1"/>
  <c r="L739" i="1"/>
  <c r="L753" i="1"/>
  <c r="L125" i="1"/>
  <c r="L386" i="1"/>
  <c r="L106" i="1"/>
  <c r="L691" i="1"/>
  <c r="L710" i="1"/>
  <c r="L585" i="1"/>
  <c r="L160" i="1"/>
  <c r="L731" i="1"/>
  <c r="L755" i="1"/>
  <c r="L603" i="1"/>
  <c r="L363" i="1"/>
  <c r="L571" i="1"/>
  <c r="L600" i="1"/>
  <c r="L465" i="1"/>
  <c r="L589" i="1"/>
  <c r="L376" i="1"/>
  <c r="L231" i="1"/>
  <c r="L387" i="1"/>
  <c r="L53" i="1"/>
  <c r="L414" i="1"/>
  <c r="L367" i="1"/>
  <c r="L806" i="1"/>
  <c r="L669" i="1"/>
  <c r="L442" i="1"/>
  <c r="L349" i="1"/>
  <c r="L469" i="1"/>
  <c r="L484" i="1"/>
  <c r="L543" i="1"/>
  <c r="L712" i="1"/>
  <c r="L136" i="1"/>
  <c r="L588" i="1"/>
  <c r="L330" i="1"/>
  <c r="L653" i="1"/>
  <c r="L59" i="1"/>
  <c r="L478" i="1"/>
  <c r="L503" i="1"/>
  <c r="L526" i="1"/>
  <c r="L797" i="1"/>
  <c r="L695" i="1"/>
  <c r="L504" i="1"/>
  <c r="L594" i="1"/>
  <c r="L151" i="1"/>
  <c r="L64" i="1"/>
  <c r="L375" i="1"/>
  <c r="L701" i="1"/>
  <c r="L368" i="1"/>
  <c r="L361" i="1"/>
  <c r="L206" i="1"/>
  <c r="L699" i="1"/>
  <c r="L56" i="1"/>
  <c r="L597" i="1"/>
  <c r="L277" i="1"/>
  <c r="L202" i="1"/>
  <c r="L323" i="1"/>
  <c r="L135" i="1"/>
  <c r="L803" i="1"/>
  <c r="L761" i="1"/>
  <c r="L754" i="1"/>
  <c r="L384" i="1"/>
  <c r="L665" i="1"/>
  <c r="L619" i="1"/>
  <c r="L821" i="1"/>
  <c r="L377" i="1"/>
  <c r="L11" i="1"/>
  <c r="L530" i="1"/>
  <c r="L342" i="1"/>
  <c r="L407" i="1"/>
  <c r="L697" i="1"/>
  <c r="L823" i="1"/>
  <c r="L152" i="1"/>
  <c r="L88" i="1"/>
  <c r="L788" i="1"/>
  <c r="L24" i="1"/>
  <c r="L413" i="1"/>
  <c r="L671" i="1"/>
  <c r="L628" i="1"/>
  <c r="L786" i="1"/>
  <c r="L79" i="1"/>
  <c r="L435" i="1"/>
  <c r="L412" i="1"/>
  <c r="L336" i="1"/>
  <c r="L337" i="1"/>
  <c r="L140" i="1"/>
  <c r="L405" i="1"/>
  <c r="L348" i="1"/>
  <c r="L138" i="1"/>
  <c r="L239" i="1"/>
  <c r="L599" i="1"/>
  <c r="L505" i="1"/>
  <c r="L241" i="1"/>
  <c r="L641" i="1"/>
  <c r="L73" i="1"/>
  <c r="L221" i="1"/>
  <c r="L356" i="1"/>
  <c r="L684" i="1"/>
  <c r="L680" i="1"/>
  <c r="L650" i="1"/>
  <c r="L154" i="1"/>
  <c r="Y72" i="1"/>
  <c r="L785" i="1"/>
  <c r="L722" i="1"/>
  <c r="L234" i="1"/>
  <c r="L662" i="1"/>
  <c r="L351" i="1"/>
  <c r="L604" i="1"/>
  <c r="L444" i="1"/>
  <c r="L537" i="1"/>
  <c r="L596" i="1"/>
  <c r="L511" i="1"/>
  <c r="L422" i="1"/>
  <c r="L338" i="1"/>
  <c r="L529" i="1"/>
  <c r="L315" i="1"/>
  <c r="L772" i="1"/>
  <c r="L389" i="1"/>
  <c r="L464" i="1"/>
  <c r="L525" i="1"/>
  <c r="L82" i="1"/>
  <c r="L707" i="1"/>
  <c r="L458" i="1"/>
  <c r="L725" i="1"/>
  <c r="L514" i="1"/>
  <c r="L494" i="1"/>
  <c r="L100" i="1"/>
  <c r="L180" i="1"/>
  <c r="L362" i="1"/>
  <c r="L129" i="1"/>
  <c r="L292" i="1"/>
  <c r="L415" i="1"/>
  <c r="L21" i="1"/>
  <c r="L477" i="1"/>
  <c r="L115" i="1"/>
  <c r="L658" i="1"/>
  <c r="L457" i="1"/>
  <c r="L143" i="1"/>
  <c r="L456" i="1"/>
  <c r="L345" i="1"/>
  <c r="L735" i="1"/>
  <c r="L335" i="1"/>
  <c r="L392" i="1"/>
  <c r="L128" i="1"/>
  <c r="L586" i="1"/>
  <c r="L94" i="1"/>
  <c r="L522" i="1"/>
  <c r="L590" i="1"/>
  <c r="L679" i="1"/>
  <c r="L555" i="1"/>
  <c r="L318" i="1"/>
  <c r="L255" i="1"/>
  <c r="L76" i="1"/>
  <c r="L96" i="1"/>
  <c r="L608" i="1"/>
  <c r="L771" i="1"/>
  <c r="L807" i="1"/>
  <c r="L411" i="1"/>
  <c r="L655" i="1"/>
  <c r="L812" i="1"/>
  <c r="L132" i="1"/>
  <c r="L199" i="1"/>
  <c r="L282" i="1"/>
  <c r="L625" i="1"/>
  <c r="L485" i="1"/>
  <c r="L454" i="1"/>
  <c r="L801" i="1"/>
  <c r="L632" i="1"/>
  <c r="L382" i="1"/>
  <c r="L513" i="1"/>
  <c r="L185" i="1"/>
  <c r="L615" i="1"/>
  <c r="L553" i="1"/>
  <c r="L561" i="1"/>
  <c r="L727" i="1"/>
  <c r="L66" i="1"/>
  <c r="L55" i="1"/>
  <c r="L321" i="1"/>
  <c r="L280" i="1"/>
  <c r="L515" i="1"/>
  <c r="L502" i="1"/>
  <c r="L91" i="1"/>
  <c r="L646" i="1"/>
  <c r="L357" i="1"/>
  <c r="L598" i="1"/>
  <c r="L420" i="1"/>
  <c r="L261" i="1"/>
  <c r="L756" i="1"/>
  <c r="L783" i="1"/>
  <c r="L60" i="1"/>
  <c r="L80" i="1"/>
  <c r="L18" i="1"/>
  <c r="L466" i="1"/>
  <c r="L810" i="1"/>
  <c r="L642" i="1"/>
  <c r="L319" i="1"/>
  <c r="L518" i="1"/>
  <c r="L32" i="1"/>
  <c r="L627" i="1"/>
  <c r="L266" i="1"/>
  <c r="L528" i="1"/>
  <c r="L681" i="1"/>
  <c r="L568" i="1"/>
  <c r="L235" i="1"/>
  <c r="L325" i="1"/>
  <c r="L170" i="1"/>
  <c r="L92" i="1"/>
  <c r="L300" i="1"/>
  <c r="L818" i="1"/>
  <c r="L340" i="1"/>
  <c r="L721" i="1"/>
  <c r="L534" i="1"/>
  <c r="L474" i="1"/>
  <c r="L124" i="1"/>
  <c r="L750" i="1"/>
  <c r="L463" i="1"/>
  <c r="L378" i="1"/>
  <c r="L220" i="1"/>
  <c r="L187" i="1"/>
  <c r="L626" i="1"/>
  <c r="L211" i="1"/>
  <c r="L794" i="1"/>
  <c r="L462" i="1"/>
  <c r="L649" i="1"/>
  <c r="L572" i="1"/>
  <c r="L276" i="1"/>
  <c r="L34" i="1"/>
  <c r="L551" i="1"/>
  <c r="L582" i="1"/>
  <c r="L313" i="1"/>
  <c r="L437" i="1"/>
  <c r="L259" i="1"/>
  <c r="L247" i="1"/>
  <c r="L258" i="1"/>
  <c r="L87" i="1"/>
  <c r="L738" i="1"/>
  <c r="L396" i="1"/>
  <c r="L805" i="1"/>
  <c r="L527" i="1"/>
  <c r="L254" i="1"/>
  <c r="L531" i="1"/>
  <c r="L402" i="1"/>
  <c r="L698" i="1"/>
  <c r="L78" i="1"/>
  <c r="L69" i="1"/>
  <c r="L305" i="1"/>
  <c r="L624" i="1"/>
  <c r="L708" i="1"/>
  <c r="L397" i="1"/>
  <c r="L678" i="1"/>
  <c r="L776" i="1"/>
  <c r="L808" i="1"/>
  <c r="L544" i="1"/>
  <c r="L732" i="1"/>
  <c r="L242" i="1"/>
  <c r="L702" i="1"/>
  <c r="L219" i="1"/>
  <c r="L700" i="1"/>
  <c r="L668" i="1"/>
  <c r="L749" i="1"/>
  <c r="L688" i="1"/>
  <c r="L657" i="1"/>
  <c r="L169" i="1"/>
  <c r="L521" i="1"/>
  <c r="L52" i="1"/>
  <c r="L759" i="1"/>
  <c r="L142" i="1"/>
  <c r="L203" i="1"/>
  <c r="L747" i="1"/>
  <c r="L172" i="1"/>
  <c r="L127" i="1"/>
  <c r="L248" i="1"/>
  <c r="L391" i="1"/>
  <c r="L426" i="1"/>
  <c r="L730" i="1"/>
  <c r="L479" i="1"/>
  <c r="L476" i="1"/>
  <c r="L19" i="1"/>
  <c r="L659" i="1"/>
  <c r="L298" i="1"/>
  <c r="L673" i="1"/>
  <c r="L279" i="1"/>
  <c r="L816" i="1"/>
  <c r="L609" i="1"/>
  <c r="L580" i="1"/>
  <c r="L347" i="1"/>
  <c r="L766" i="1"/>
  <c r="L232" i="1"/>
  <c r="L157" i="1"/>
  <c r="L631" i="1"/>
  <c r="L795" i="1"/>
  <c r="L329" i="1"/>
  <c r="L184" i="1"/>
  <c r="L264" i="1"/>
  <c r="L174" i="1"/>
  <c r="L311" i="1"/>
  <c r="L780" i="1"/>
  <c r="L310" i="1"/>
  <c r="L516" i="1"/>
  <c r="L592" i="1"/>
  <c r="L591" i="1"/>
  <c r="L540" i="1"/>
  <c r="L190" i="1"/>
  <c r="L383" i="1"/>
  <c r="L744" i="1"/>
  <c r="L499" i="1"/>
  <c r="L676" i="1"/>
  <c r="L179" i="1"/>
  <c r="L222" i="1"/>
  <c r="L621" i="1"/>
  <c r="L715" i="1"/>
  <c r="L263" i="1"/>
  <c r="L774" i="1"/>
  <c r="L360" i="1"/>
  <c r="L291" i="1"/>
  <c r="L791" i="1"/>
  <c r="L820" i="1"/>
  <c r="L63" i="1"/>
  <c r="L418" i="1"/>
  <c r="L198" i="1"/>
  <c r="L675" i="1"/>
  <c r="L393" i="1"/>
  <c r="L274" i="1"/>
  <c r="L286" i="1"/>
  <c r="L70" i="1"/>
  <c r="L205" i="1"/>
  <c r="L822" i="1"/>
  <c r="L111" i="1"/>
  <c r="L713" i="1"/>
  <c r="L416" i="1"/>
  <c r="L173" i="1"/>
  <c r="L666" i="1"/>
  <c r="L374" i="1"/>
  <c r="L470" i="1"/>
  <c r="L636" i="1"/>
  <c r="L677" i="1"/>
  <c r="L256" i="1"/>
  <c r="L267" i="1"/>
  <c r="L61" i="1"/>
  <c r="L541" i="1"/>
  <c r="L473" i="1"/>
  <c r="L207" i="1"/>
  <c r="L769" i="1"/>
  <c r="L189" i="1"/>
  <c r="L787" i="1"/>
  <c r="L98" i="1"/>
  <c r="L343" i="1"/>
  <c r="L723" i="1"/>
  <c r="L611" i="1"/>
  <c r="L168" i="1"/>
  <c r="L760" i="1"/>
  <c r="L84" i="1"/>
  <c r="L548" i="1"/>
  <c r="L481" i="1"/>
  <c r="L577" i="1"/>
  <c r="L43" i="1"/>
  <c r="L685" i="1"/>
  <c r="L210" i="1"/>
  <c r="L326" i="1"/>
  <c r="L81" i="1"/>
  <c r="L573" i="1"/>
  <c r="L123" i="1"/>
  <c r="L371" i="1"/>
  <c r="L687" i="1"/>
  <c r="L15" i="1"/>
  <c r="L265" i="1"/>
  <c r="L660" i="1"/>
  <c r="L95" i="1"/>
  <c r="L51" i="1"/>
  <c r="L434" i="1"/>
  <c r="L629" i="1"/>
  <c r="L22" i="1"/>
  <c r="L353" i="1"/>
  <c r="L670" i="1"/>
  <c r="L612" i="1"/>
  <c r="L796" i="1"/>
  <c r="L12" i="1"/>
  <c r="L809" i="1"/>
  <c r="L579" i="1"/>
  <c r="L404" i="1"/>
  <c r="L183" i="1"/>
  <c r="L240" i="1"/>
  <c r="L401" i="1"/>
  <c r="L156" i="1"/>
  <c r="L495" i="1"/>
  <c r="L507" i="1"/>
  <c r="L497" i="1"/>
  <c r="L560" i="1"/>
  <c r="L204" i="1"/>
  <c r="L35" i="1"/>
  <c r="L209" i="1"/>
  <c r="L316" i="1"/>
  <c r="L652" i="1"/>
  <c r="L379" i="1"/>
  <c r="L644" i="1"/>
  <c r="L257" i="1"/>
  <c r="L158" i="1"/>
  <c r="L674" i="1"/>
  <c r="L105" i="1"/>
  <c r="L804" i="1"/>
  <c r="L350" i="1"/>
  <c r="L493" i="1"/>
  <c r="L764" i="1"/>
  <c r="L440" i="1"/>
  <c r="L175" i="1"/>
  <c r="L215" i="1"/>
  <c r="L41" i="1"/>
  <c r="L826" i="1"/>
  <c r="L557" i="1"/>
  <c r="L29" i="1"/>
  <c r="L223" i="1"/>
  <c r="L781" i="1"/>
  <c r="L512" i="1"/>
  <c r="L745" i="1"/>
  <c r="L449" i="1"/>
  <c r="L574" i="1"/>
  <c r="L45" i="1"/>
  <c r="L430" i="1"/>
  <c r="L696" i="1"/>
  <c r="L423" i="1"/>
  <c r="L714" i="1"/>
  <c r="L194" i="1"/>
  <c r="L748" i="1"/>
  <c r="L153" i="1"/>
  <c r="L784" i="1"/>
  <c r="L483" i="1"/>
  <c r="L472" i="1"/>
  <c r="L510" i="1"/>
  <c r="L802" i="1"/>
  <c r="L75" i="1"/>
  <c r="L519" i="1"/>
  <c r="L283" i="1"/>
  <c r="L793" i="1"/>
  <c r="L429" i="1"/>
  <c r="L575" i="1"/>
  <c r="L327" i="1"/>
  <c r="L20" i="1"/>
  <c r="L824" i="1"/>
  <c r="L720" i="1"/>
  <c r="L819" i="1"/>
  <c r="L746" i="1"/>
  <c r="L163" i="1"/>
  <c r="L751" i="1"/>
  <c r="L97" i="1"/>
  <c r="L436" i="1"/>
  <c r="L372" i="1"/>
  <c r="L535" i="1"/>
  <c r="L508" i="1"/>
  <c r="L303" i="1"/>
  <c r="L733" i="1"/>
  <c r="L509" i="1"/>
  <c r="L547" i="1"/>
  <c r="L703" i="1"/>
  <c r="L661" i="1"/>
  <c r="L633" i="1"/>
  <c r="L620" i="1"/>
  <c r="L297" i="1"/>
  <c r="L439" i="1"/>
  <c r="L112" i="1"/>
  <c r="L16" i="1"/>
  <c r="L782" i="1"/>
  <c r="L346" i="1"/>
  <c r="Y11" i="1"/>
  <c r="Y80" i="1"/>
  <c r="Y24" i="1"/>
  <c r="Y25" i="1"/>
  <c r="Y138" i="1"/>
  <c r="Y32" i="1"/>
  <c r="Y51" i="1"/>
  <c r="Y74" i="1"/>
  <c r="Y42" i="1"/>
  <c r="Y94" i="1"/>
  <c r="Y129" i="1"/>
  <c r="Y14" i="1"/>
  <c r="Y35" i="1"/>
  <c r="Y12" i="1"/>
  <c r="Y128" i="1"/>
  <c r="Y135" i="1"/>
  <c r="Y64" i="1"/>
  <c r="Y41" i="1"/>
  <c r="Y29" i="1"/>
  <c r="Y69" i="1"/>
  <c r="Y84" i="1"/>
  <c r="Y21" i="1"/>
  <c r="Y46" i="1"/>
  <c r="Y15" i="1"/>
  <c r="Y16" i="1"/>
  <c r="Y136" i="1"/>
  <c r="Y111" i="1"/>
  <c r="Y19" i="1"/>
  <c r="Y132" i="1"/>
  <c r="Y62" i="1"/>
  <c r="Y26" i="1"/>
  <c r="Y127" i="1"/>
  <c r="Y88" i="1"/>
  <c r="Y43" i="1"/>
  <c r="Y134" i="1"/>
  <c r="Y52" i="1"/>
  <c r="Y63" i="1"/>
  <c r="Y66" i="1"/>
  <c r="Y20" i="1"/>
  <c r="Y130" i="1"/>
  <c r="Y78" i="1"/>
  <c r="Y76" i="1"/>
  <c r="Y39" i="1"/>
  <c r="Y131" i="1"/>
  <c r="S32" i="3"/>
  <c r="R33" i="3"/>
  <c r="N19" i="3"/>
  <c r="M22" i="3"/>
  <c r="N20" i="3"/>
  <c r="O21" i="3"/>
  <c r="O19" i="3"/>
  <c r="I32" i="3"/>
  <c r="H33" i="3"/>
  <c r="M33" i="3"/>
  <c r="N32" i="3"/>
  <c r="J19" i="3"/>
  <c r="I20" i="3"/>
  <c r="J21" i="3"/>
  <c r="I19" i="3"/>
  <c r="J23" i="3"/>
  <c r="X33" i="3"/>
  <c r="W34" i="3"/>
  <c r="F14" i="1"/>
  <c r="F28" i="1"/>
  <c r="F20" i="1"/>
  <c r="F89" i="1"/>
  <c r="F79" i="1"/>
  <c r="F41" i="1"/>
  <c r="F43" i="1"/>
  <c r="F111" i="1"/>
  <c r="F93" i="1"/>
  <c r="F44" i="1"/>
  <c r="F138" i="1"/>
  <c r="F114" i="1"/>
  <c r="F13" i="1"/>
  <c r="F38" i="1"/>
  <c r="F26" i="1"/>
  <c r="F77" i="1"/>
  <c r="F142" i="1"/>
  <c r="F87" i="1"/>
  <c r="F101" i="1"/>
  <c r="F50" i="1"/>
  <c r="C857" i="1"/>
  <c r="C858" i="1" s="1"/>
  <c r="C859" i="1" s="1"/>
  <c r="C860" i="1" s="1"/>
  <c r="C861" i="1" s="1"/>
  <c r="C862" i="1" s="1"/>
  <c r="C863" i="1" s="1"/>
  <c r="C864" i="1" s="1"/>
  <c r="C865" i="1" s="1"/>
  <c r="C866" i="1" s="1"/>
  <c r="C867" i="1" s="1"/>
  <c r="C868" i="1" s="1"/>
  <c r="C869" i="1" s="1"/>
  <c r="F75" i="1"/>
  <c r="F88" i="1"/>
  <c r="F124" i="1"/>
  <c r="F127" i="1"/>
  <c r="F100" i="1"/>
  <c r="F72" i="1"/>
  <c r="F132" i="1"/>
  <c r="F134" i="1"/>
  <c r="F65" i="1"/>
  <c r="F116" i="1"/>
  <c r="F103" i="1"/>
  <c r="F83" i="1"/>
  <c r="N80" i="1" l="1"/>
  <c r="I80" i="1"/>
  <c r="O80" i="1"/>
  <c r="M80" i="1"/>
  <c r="G14" i="1"/>
  <c r="H14" i="1"/>
  <c r="H13" i="1"/>
  <c r="G13" i="1"/>
  <c r="H100" i="1"/>
  <c r="G100" i="1"/>
  <c r="G127" i="1"/>
  <c r="H127" i="1"/>
  <c r="G89" i="1"/>
  <c r="H89" i="1"/>
  <c r="G75" i="1"/>
  <c r="H75" i="1"/>
  <c r="G87" i="1"/>
  <c r="H87" i="1"/>
  <c r="H77" i="1"/>
  <c r="G77" i="1"/>
  <c r="G103" i="1"/>
  <c r="H103" i="1"/>
  <c r="H116" i="1"/>
  <c r="G116" i="1"/>
  <c r="G65" i="1"/>
  <c r="H65" i="1"/>
  <c r="G124" i="1"/>
  <c r="H124" i="1"/>
  <c r="H20" i="1"/>
  <c r="G20" i="1"/>
  <c r="H28" i="1"/>
  <c r="G28" i="1"/>
  <c r="H142" i="1"/>
  <c r="G142" i="1"/>
  <c r="H38" i="1"/>
  <c r="G38" i="1"/>
  <c r="G83" i="1"/>
  <c r="H83" i="1"/>
  <c r="G138" i="1"/>
  <c r="H138" i="1"/>
  <c r="H134" i="1"/>
  <c r="G134" i="1"/>
  <c r="G93" i="1"/>
  <c r="H93" i="1"/>
  <c r="G132" i="1"/>
  <c r="H132" i="1"/>
  <c r="H111" i="1"/>
  <c r="G111" i="1"/>
  <c r="G41" i="1"/>
  <c r="H41" i="1"/>
  <c r="H79" i="1"/>
  <c r="G79" i="1"/>
  <c r="H88" i="1"/>
  <c r="G88" i="1"/>
  <c r="H50" i="1"/>
  <c r="G50" i="1"/>
  <c r="G101" i="1"/>
  <c r="H101" i="1"/>
  <c r="H26" i="1"/>
  <c r="G26" i="1"/>
  <c r="H114" i="1"/>
  <c r="G114" i="1"/>
  <c r="G44" i="1"/>
  <c r="H44" i="1"/>
  <c r="H72" i="1"/>
  <c r="G72" i="1"/>
  <c r="G43" i="1"/>
  <c r="H43" i="1"/>
  <c r="F822" i="1"/>
  <c r="F819" i="1"/>
  <c r="F825" i="1"/>
  <c r="F814" i="1"/>
  <c r="F813" i="1"/>
  <c r="Y48" i="1"/>
  <c r="Y110" i="1"/>
  <c r="Y30" i="1"/>
  <c r="Y40" i="1"/>
  <c r="L71" i="1"/>
  <c r="L30" i="1"/>
  <c r="L110" i="1"/>
  <c r="Y71" i="1"/>
  <c r="L48" i="1"/>
  <c r="L40" i="1"/>
  <c r="H34" i="3"/>
  <c r="I33" i="3"/>
  <c r="W35" i="3"/>
  <c r="X34" i="3"/>
  <c r="N22" i="3"/>
  <c r="M23" i="3"/>
  <c r="M34" i="3"/>
  <c r="N33" i="3"/>
  <c r="R34" i="3"/>
  <c r="S33" i="3"/>
  <c r="F34" i="1"/>
  <c r="F45" i="1"/>
  <c r="F71" i="1"/>
  <c r="F113" i="1"/>
  <c r="F129" i="1"/>
  <c r="F73" i="1"/>
  <c r="F82" i="1"/>
  <c r="F60" i="1"/>
  <c r="F125" i="1"/>
  <c r="F69" i="1"/>
  <c r="F18" i="1"/>
  <c r="F36" i="1"/>
  <c r="F63" i="1"/>
  <c r="F126" i="1"/>
  <c r="F31" i="1"/>
  <c r="F136" i="1"/>
  <c r="F52" i="1"/>
  <c r="F90" i="1"/>
  <c r="F66" i="1"/>
  <c r="F22" i="1"/>
  <c r="F141" i="1"/>
  <c r="F115" i="1"/>
  <c r="F12" i="1"/>
  <c r="F110" i="1"/>
  <c r="F117" i="1"/>
  <c r="F39" i="1"/>
  <c r="F76" i="1"/>
  <c r="F98" i="1"/>
  <c r="F61" i="1"/>
  <c r="F123" i="1"/>
  <c r="F68" i="1"/>
  <c r="F46" i="1"/>
  <c r="F92" i="1"/>
  <c r="F112" i="1"/>
  <c r="F95" i="1"/>
  <c r="F81" i="1"/>
  <c r="F33" i="1"/>
  <c r="F47" i="1"/>
  <c r="F105" i="1"/>
  <c r="F25" i="1"/>
  <c r="F59" i="1"/>
  <c r="F19" i="1"/>
  <c r="F17" i="1"/>
  <c r="F57" i="1"/>
  <c r="F23" i="1"/>
  <c r="F133" i="1"/>
  <c r="F67" i="1"/>
  <c r="F27" i="1"/>
  <c r="F30" i="1"/>
  <c r="F11" i="1"/>
  <c r="F130" i="1"/>
  <c r="F62" i="1"/>
  <c r="F104" i="1"/>
  <c r="F84" i="1"/>
  <c r="F86" i="1"/>
  <c r="F48" i="1"/>
  <c r="M103" i="1" l="1"/>
  <c r="O103" i="1"/>
  <c r="N103" i="1"/>
  <c r="I103" i="1"/>
  <c r="P80" i="1"/>
  <c r="H12" i="1"/>
  <c r="G12" i="1"/>
  <c r="H11" i="1"/>
  <c r="G11" i="1"/>
  <c r="H112" i="1"/>
  <c r="G112" i="1"/>
  <c r="H126" i="1"/>
  <c r="G126" i="1"/>
  <c r="G62" i="1"/>
  <c r="H62" i="1"/>
  <c r="G61" i="1"/>
  <c r="H61" i="1"/>
  <c r="H27" i="1"/>
  <c r="G27" i="1"/>
  <c r="H76" i="1"/>
  <c r="G76" i="1"/>
  <c r="H73" i="1"/>
  <c r="G73" i="1"/>
  <c r="H71" i="1"/>
  <c r="G71" i="1"/>
  <c r="H68" i="1"/>
  <c r="G68" i="1"/>
  <c r="G18" i="1"/>
  <c r="H18" i="1"/>
  <c r="O18" i="1" s="1"/>
  <c r="G30" i="1"/>
  <c r="H30" i="1"/>
  <c r="H98" i="1"/>
  <c r="G98" i="1"/>
  <c r="G133" i="1"/>
  <c r="H133" i="1"/>
  <c r="H39" i="1"/>
  <c r="G39" i="1"/>
  <c r="H129" i="1"/>
  <c r="G129" i="1"/>
  <c r="H113" i="1"/>
  <c r="G113" i="1"/>
  <c r="H45" i="1"/>
  <c r="G45" i="1"/>
  <c r="H141" i="1"/>
  <c r="G141" i="1"/>
  <c r="H66" i="1"/>
  <c r="G66" i="1"/>
  <c r="H33" i="1"/>
  <c r="G33" i="1"/>
  <c r="H825" i="1"/>
  <c r="G825" i="1"/>
  <c r="G92" i="1"/>
  <c r="H92" i="1"/>
  <c r="H63" i="1"/>
  <c r="G63" i="1"/>
  <c r="H130" i="1"/>
  <c r="G130" i="1"/>
  <c r="H69" i="1"/>
  <c r="G69" i="1"/>
  <c r="H125" i="1"/>
  <c r="G125" i="1"/>
  <c r="G60" i="1"/>
  <c r="H60" i="1"/>
  <c r="G82" i="1"/>
  <c r="H82" i="1"/>
  <c r="H23" i="1"/>
  <c r="G23" i="1"/>
  <c r="H57" i="1"/>
  <c r="G57" i="1"/>
  <c r="G17" i="1"/>
  <c r="H17" i="1"/>
  <c r="G19" i="1"/>
  <c r="H19" i="1"/>
  <c r="H115" i="1"/>
  <c r="G115" i="1"/>
  <c r="H25" i="1"/>
  <c r="G25" i="1"/>
  <c r="H34" i="1"/>
  <c r="G34" i="1"/>
  <c r="H105" i="1"/>
  <c r="G105" i="1"/>
  <c r="H813" i="1"/>
  <c r="G813" i="1"/>
  <c r="H47" i="1"/>
  <c r="G47" i="1"/>
  <c r="G814" i="1"/>
  <c r="H814" i="1"/>
  <c r="G90" i="1"/>
  <c r="H90" i="1"/>
  <c r="H48" i="1"/>
  <c r="G48" i="1"/>
  <c r="G81" i="1"/>
  <c r="H81" i="1"/>
  <c r="G52" i="1"/>
  <c r="H52" i="1"/>
  <c r="G819" i="1"/>
  <c r="H819" i="1"/>
  <c r="H84" i="1"/>
  <c r="G84" i="1"/>
  <c r="H31" i="1"/>
  <c r="G31" i="1"/>
  <c r="G104" i="1"/>
  <c r="H104" i="1"/>
  <c r="H46" i="1"/>
  <c r="G46" i="1"/>
  <c r="G36" i="1"/>
  <c r="H36" i="1"/>
  <c r="G123" i="1"/>
  <c r="H123" i="1"/>
  <c r="G53" i="1"/>
  <c r="H67" i="1"/>
  <c r="G67" i="1"/>
  <c r="G117" i="1"/>
  <c r="H117" i="1"/>
  <c r="H110" i="1"/>
  <c r="G110" i="1"/>
  <c r="H59" i="1"/>
  <c r="G59" i="1"/>
  <c r="H22" i="1"/>
  <c r="G22" i="1"/>
  <c r="H86" i="1"/>
  <c r="G86" i="1"/>
  <c r="G95" i="1"/>
  <c r="H95" i="1"/>
  <c r="G136" i="1"/>
  <c r="H136" i="1"/>
  <c r="H822" i="1"/>
  <c r="G822" i="1"/>
  <c r="F812" i="1"/>
  <c r="F815" i="1"/>
  <c r="F821" i="1"/>
  <c r="F823" i="1"/>
  <c r="F820" i="1"/>
  <c r="F826" i="1"/>
  <c r="F818" i="1"/>
  <c r="F816" i="1"/>
  <c r="F824" i="1"/>
  <c r="S34" i="3"/>
  <c r="R35" i="3"/>
  <c r="M35" i="3"/>
  <c r="N34" i="3"/>
  <c r="Y35" i="3"/>
  <c r="Y38" i="3"/>
  <c r="X36" i="3"/>
  <c r="X35" i="3"/>
  <c r="Y37" i="3"/>
  <c r="N24" i="3"/>
  <c r="O23" i="3"/>
  <c r="N23" i="3"/>
  <c r="I34" i="3"/>
  <c r="H35" i="3"/>
  <c r="C141" i="1"/>
  <c r="C142" i="1" s="1"/>
  <c r="C143" i="1" s="1"/>
  <c r="P103" i="1" l="1"/>
  <c r="O105" i="1"/>
  <c r="M105" i="1"/>
  <c r="N105" i="1"/>
  <c r="P105" i="1" s="1"/>
  <c r="I105" i="1"/>
  <c r="I98" i="1"/>
  <c r="N98" i="1"/>
  <c r="O98" i="1"/>
  <c r="M98" i="1"/>
  <c r="O136" i="1"/>
  <c r="M136" i="1"/>
  <c r="I136" i="1"/>
  <c r="N136" i="1"/>
  <c r="P136" i="1" s="1"/>
  <c r="O129" i="1"/>
  <c r="M129" i="1"/>
  <c r="N129" i="1"/>
  <c r="P129" i="1" s="1"/>
  <c r="I129" i="1"/>
  <c r="M125" i="1"/>
  <c r="O125" i="1"/>
  <c r="I125" i="1"/>
  <c r="N125" i="1"/>
  <c r="M61" i="1"/>
  <c r="O61" i="1"/>
  <c r="N61" i="1"/>
  <c r="P61" i="1" s="1"/>
  <c r="I61" i="1"/>
  <c r="O52" i="1"/>
  <c r="M52" i="1"/>
  <c r="I52" i="1"/>
  <c r="N52" i="1"/>
  <c r="P52" i="1" s="1"/>
  <c r="I48" i="1"/>
  <c r="N48" i="1"/>
  <c r="O48" i="1"/>
  <c r="M48" i="1"/>
  <c r="N45" i="1"/>
  <c r="I45" i="1"/>
  <c r="O45" i="1"/>
  <c r="M45" i="1"/>
  <c r="I18" i="1"/>
  <c r="M18" i="1"/>
  <c r="N18" i="1"/>
  <c r="P18" i="1" s="1"/>
  <c r="G816" i="1"/>
  <c r="H816" i="1"/>
  <c r="H821" i="1"/>
  <c r="G821" i="1"/>
  <c r="G823" i="1"/>
  <c r="H823" i="1"/>
  <c r="G815" i="1"/>
  <c r="H815" i="1"/>
  <c r="G824" i="1"/>
  <c r="H824" i="1"/>
  <c r="G818" i="1"/>
  <c r="H818" i="1"/>
  <c r="H820" i="1"/>
  <c r="G820" i="1"/>
  <c r="G812" i="1"/>
  <c r="H812" i="1"/>
  <c r="H826" i="1"/>
  <c r="G826" i="1"/>
  <c r="G443" i="1"/>
  <c r="J35" i="3"/>
  <c r="J38" i="3"/>
  <c r="I35" i="3"/>
  <c r="H36" i="3"/>
  <c r="J37" i="3"/>
  <c r="T38" i="3"/>
  <c r="S35" i="3"/>
  <c r="T37" i="3"/>
  <c r="T35" i="3"/>
  <c r="R36" i="3"/>
  <c r="O35" i="3"/>
  <c r="N35" i="3"/>
  <c r="O37" i="3"/>
  <c r="O38" i="3"/>
  <c r="M36" i="3"/>
  <c r="P125" i="1" l="1"/>
  <c r="P98" i="1"/>
  <c r="P48" i="1"/>
  <c r="P45" i="1"/>
  <c r="N37" i="3"/>
  <c r="N36" i="3"/>
  <c r="S36" i="3"/>
  <c r="S37" i="3"/>
  <c r="I36" i="3"/>
  <c r="I37" i="3"/>
  <c r="Q10" i="1" l="1"/>
  <c r="R10" i="1" l="1"/>
  <c r="C10" i="1" l="1"/>
  <c r="Q11" i="1" l="1"/>
  <c r="Q12" i="1" s="1"/>
  <c r="C144" i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Q13" i="1" l="1"/>
  <c r="R12" i="1"/>
  <c r="R11" i="1"/>
  <c r="R13" i="1" l="1"/>
  <c r="Q14" i="1"/>
  <c r="R14" i="1" l="1"/>
  <c r="Q15" i="1"/>
  <c r="R15" i="1" l="1"/>
  <c r="Q16" i="1"/>
  <c r="R16" i="1" s="1"/>
  <c r="Q17" i="1"/>
  <c r="Q18" i="1" s="1"/>
  <c r="R18" i="1" l="1"/>
  <c r="Q19" i="1"/>
  <c r="R19" i="1" s="1"/>
  <c r="R17" i="1"/>
  <c r="Q20" i="1" l="1"/>
  <c r="Q21" i="1" s="1"/>
  <c r="R21" i="1" s="1"/>
  <c r="R20" i="1" l="1"/>
  <c r="Q22" i="1" l="1"/>
  <c r="Q23" i="1" s="1"/>
  <c r="R23" i="1" l="1"/>
  <c r="Q24" i="1"/>
  <c r="R22" i="1"/>
  <c r="R24" i="1" l="1"/>
  <c r="Q25" i="1"/>
  <c r="R25" i="1" l="1"/>
  <c r="Q26" i="1"/>
  <c r="R26" i="1" l="1"/>
  <c r="Q27" i="1"/>
  <c r="Q28" i="1" l="1"/>
  <c r="R27" i="1"/>
  <c r="R28" i="1" l="1"/>
  <c r="Q29" i="1"/>
  <c r="R29" i="1" l="1"/>
  <c r="Q30" i="1"/>
  <c r="R30" i="1" l="1"/>
  <c r="Q31" i="1"/>
  <c r="Q32" i="1" l="1"/>
  <c r="R31" i="1"/>
  <c r="Q33" i="1" l="1"/>
  <c r="R32" i="1"/>
  <c r="R33" i="1" l="1"/>
  <c r="Q34" i="1"/>
  <c r="R34" i="1" l="1"/>
  <c r="Q35" i="1"/>
  <c r="Q36" i="1" l="1"/>
  <c r="R35" i="1"/>
  <c r="R36" i="1" l="1"/>
  <c r="Q37" i="1"/>
  <c r="R37" i="1" l="1"/>
  <c r="Q38" i="1"/>
  <c r="R38" i="1" l="1"/>
  <c r="Q39" i="1"/>
  <c r="Q40" i="1" l="1"/>
  <c r="R39" i="1"/>
  <c r="R40" i="1" l="1"/>
  <c r="Q41" i="1"/>
  <c r="R41" i="1" l="1"/>
  <c r="Q42" i="1"/>
  <c r="R42" i="1" l="1"/>
  <c r="Q43" i="1"/>
  <c r="R43" i="1" l="1"/>
  <c r="Q44" i="1"/>
  <c r="R44" i="1" l="1"/>
  <c r="Q45" i="1"/>
  <c r="R45" i="1" l="1"/>
  <c r="Q46" i="1"/>
  <c r="Q47" i="1" l="1"/>
  <c r="R46" i="1"/>
  <c r="Q48" i="1" l="1"/>
  <c r="R47" i="1"/>
  <c r="R48" i="1" l="1"/>
  <c r="Q49" i="1"/>
  <c r="Q50" i="1" l="1"/>
  <c r="R49" i="1"/>
  <c r="R50" i="1" l="1"/>
  <c r="Q51" i="1"/>
  <c r="R51" i="1" l="1"/>
  <c r="Q52" i="1"/>
  <c r="R52" i="1" l="1"/>
  <c r="Q53" i="1"/>
  <c r="Q54" i="1" l="1"/>
  <c r="R53" i="1"/>
  <c r="Q55" i="1" l="1"/>
  <c r="R55" i="1" s="1"/>
  <c r="R54" i="1"/>
  <c r="Q56" i="1" l="1"/>
  <c r="Q57" i="1" s="1"/>
  <c r="R57" i="1" l="1"/>
  <c r="Q58" i="1"/>
  <c r="R56" i="1"/>
  <c r="R58" i="1" l="1"/>
  <c r="Q59" i="1"/>
  <c r="Q60" i="1" l="1"/>
  <c r="R59" i="1"/>
  <c r="R60" i="1" l="1"/>
  <c r="Q61" i="1"/>
  <c r="R61" i="1" l="1"/>
  <c r="Q62" i="1"/>
  <c r="Q63" i="1" l="1"/>
  <c r="R62" i="1"/>
  <c r="R63" i="1" l="1"/>
  <c r="Q64" i="1"/>
  <c r="Q65" i="1" l="1"/>
  <c r="R64" i="1"/>
  <c r="R65" i="1" l="1"/>
  <c r="Q66" i="1"/>
  <c r="R66" i="1" l="1"/>
  <c r="Q67" i="1"/>
  <c r="Q68" i="1" l="1"/>
  <c r="R67" i="1"/>
  <c r="R68" i="1" l="1"/>
  <c r="Q69" i="1"/>
  <c r="R69" i="1" l="1"/>
  <c r="Q70" i="1"/>
  <c r="Q71" i="1" l="1"/>
  <c r="R70" i="1"/>
  <c r="R71" i="1" l="1"/>
  <c r="Q72" i="1"/>
  <c r="R72" i="1" l="1"/>
  <c r="Q73" i="1"/>
  <c r="R73" i="1" l="1"/>
  <c r="Q74" i="1"/>
  <c r="R74" i="1" l="1"/>
  <c r="Q75" i="1"/>
  <c r="Q76" i="1" l="1"/>
  <c r="R75" i="1"/>
  <c r="R76" i="1" l="1"/>
  <c r="Q77" i="1"/>
  <c r="Q78" i="1" l="1"/>
  <c r="R77" i="1"/>
  <c r="R78" i="1" l="1"/>
  <c r="Q79" i="1" l="1"/>
  <c r="Q80" i="1" s="1"/>
  <c r="R80" i="1"/>
  <c r="R79" i="1" l="1"/>
  <c r="Q81" i="1"/>
  <c r="Q82" i="1" l="1"/>
  <c r="R81" i="1"/>
  <c r="Q83" i="1" l="1"/>
  <c r="R82" i="1"/>
  <c r="R83" i="1" l="1"/>
  <c r="Q84" i="1"/>
  <c r="R84" i="1" l="1"/>
  <c r="Q85" i="1"/>
  <c r="R85" i="1" l="1"/>
  <c r="Q86" i="1"/>
  <c r="Q87" i="1" l="1"/>
  <c r="R86" i="1"/>
  <c r="R87" i="1" l="1"/>
  <c r="Q88" i="1"/>
  <c r="R88" i="1" l="1"/>
  <c r="Q89" i="1"/>
  <c r="R89" i="1" l="1"/>
  <c r="Q90" i="1"/>
  <c r="R90" i="1" l="1"/>
  <c r="Q91" i="1"/>
  <c r="R91" i="1" l="1"/>
  <c r="Q92" i="1"/>
  <c r="R92" i="1" l="1"/>
  <c r="Q93" i="1"/>
  <c r="R93" i="1" l="1"/>
  <c r="Q94" i="1"/>
  <c r="R94" i="1" l="1"/>
  <c r="Q95" i="1"/>
  <c r="Q96" i="1" l="1"/>
  <c r="R95" i="1"/>
  <c r="Q97" i="1" l="1"/>
  <c r="R96" i="1"/>
  <c r="R97" i="1" l="1"/>
  <c r="Q98" i="1"/>
  <c r="R98" i="1" l="1"/>
  <c r="Q99" i="1"/>
  <c r="Q100" i="1" l="1"/>
  <c r="R99" i="1"/>
  <c r="R100" i="1" l="1"/>
  <c r="Q101" i="1" l="1"/>
  <c r="Q102" i="1" l="1"/>
  <c r="Q103" i="1" s="1"/>
  <c r="R103" i="1" s="1"/>
  <c r="R101" i="1"/>
  <c r="Q104" i="1" l="1"/>
  <c r="R102" i="1"/>
  <c r="R104" i="1" l="1"/>
  <c r="Q105" i="1"/>
  <c r="R105" i="1" l="1"/>
  <c r="Q106" i="1"/>
  <c r="R106" i="1" l="1"/>
  <c r="Q107" i="1"/>
  <c r="R107" i="1" l="1"/>
  <c r="Q108" i="1"/>
  <c r="Q109" i="1" l="1"/>
  <c r="R108" i="1"/>
  <c r="R109" i="1" l="1"/>
  <c r="Q110" i="1"/>
  <c r="R110" i="1" l="1"/>
  <c r="Q111" i="1"/>
  <c r="R111" i="1" l="1"/>
  <c r="Q112" i="1"/>
  <c r="Q113" i="1" l="1"/>
  <c r="R112" i="1"/>
  <c r="Q114" i="1" l="1"/>
  <c r="R113" i="1"/>
  <c r="R114" i="1" l="1"/>
  <c r="Q115" i="1"/>
  <c r="R115" i="1" l="1"/>
  <c r="Q116" i="1"/>
  <c r="R116" i="1" l="1"/>
  <c r="Q117" i="1"/>
  <c r="Q118" i="1" l="1"/>
  <c r="R117" i="1"/>
  <c r="R118" i="1" l="1"/>
  <c r="Q119" i="1"/>
  <c r="Q120" i="1" l="1"/>
  <c r="R119" i="1"/>
  <c r="R120" i="1" l="1"/>
  <c r="Q121" i="1"/>
  <c r="R121" i="1" l="1"/>
  <c r="Q122" i="1"/>
  <c r="Q123" i="1" l="1"/>
  <c r="R122" i="1"/>
  <c r="Q124" i="1" l="1"/>
  <c r="R123" i="1"/>
  <c r="R124" i="1" l="1"/>
  <c r="Q125" i="1" l="1"/>
  <c r="Q126" i="1" s="1"/>
  <c r="R126" i="1" s="1"/>
  <c r="R125" i="1" l="1"/>
  <c r="Q127" i="1"/>
  <c r="R127" i="1" l="1"/>
  <c r="Q128" i="1"/>
  <c r="R128" i="1" l="1"/>
  <c r="Q129" i="1" l="1"/>
  <c r="Q130" i="1" s="1"/>
  <c r="R130" i="1" s="1"/>
  <c r="R129" i="1" l="1"/>
  <c r="Q131" i="1"/>
  <c r="R131" i="1" l="1"/>
  <c r="Q132" i="1"/>
  <c r="Q133" i="1" l="1"/>
  <c r="R132" i="1"/>
  <c r="R133" i="1" l="1"/>
  <c r="Q134" i="1"/>
  <c r="R134" i="1" l="1"/>
  <c r="Q135" i="1"/>
  <c r="R135" i="1" l="1"/>
  <c r="Q136" i="1"/>
  <c r="R136" i="1" l="1"/>
  <c r="Q137" i="1"/>
  <c r="R137" i="1" l="1"/>
  <c r="Q138" i="1"/>
  <c r="R138" i="1" l="1"/>
  <c r="Q139" i="1"/>
  <c r="R139" i="1" s="1"/>
  <c r="C11" i="1"/>
  <c r="C12" i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F156" i="1" l="1"/>
  <c r="G156" i="1" s="1"/>
  <c r="N156" i="1"/>
  <c r="F208" i="1"/>
  <c r="G208" i="1" s="1"/>
  <c r="N208" i="1"/>
  <c r="O208" i="1"/>
  <c r="P208" i="1" s="1"/>
  <c r="M208" i="1"/>
  <c r="I208" i="1"/>
  <c r="F356" i="1"/>
  <c r="G356" i="1" s="1"/>
  <c r="N356" i="1"/>
  <c r="H356" i="1"/>
  <c r="O356" i="1"/>
  <c r="P356" i="1" s="1"/>
  <c r="I356" i="1"/>
  <c r="M356" i="1"/>
  <c r="F392" i="1"/>
  <c r="H392" i="1" s="1"/>
  <c r="N392" i="1"/>
  <c r="O392" i="1"/>
  <c r="M392" i="1"/>
  <c r="I392" i="1"/>
  <c r="F413" i="1"/>
  <c r="G413" i="1" s="1"/>
  <c r="N413" i="1"/>
  <c r="O413" i="1"/>
  <c r="P413" i="1" s="1"/>
  <c r="I413" i="1"/>
  <c r="M413" i="1"/>
  <c r="H208" i="1" l="1"/>
  <c r="H413" i="1"/>
  <c r="P392" i="1"/>
  <c r="G392" i="1"/>
  <c r="H156" i="1"/>
  <c r="O156" i="1" l="1"/>
  <c r="P156" i="1" s="1"/>
  <c r="I156" i="1"/>
  <c r="M156" i="1"/>
  <c r="C186" i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/>
  <c r="C203" i="1" s="1"/>
  <c r="C204" i="1" s="1"/>
  <c r="C205" i="1" s="1"/>
  <c r="C206" i="1"/>
  <c r="C207" i="1" s="1"/>
  <c r="C208" i="1" s="1"/>
  <c r="C209" i="1" s="1"/>
  <c r="C210" i="1" s="1"/>
  <c r="C211" i="1"/>
  <c r="C212" i="1"/>
  <c r="C213" i="1"/>
  <c r="C214" i="1" s="1"/>
  <c r="C215" i="1" s="1"/>
  <c r="C216" i="1" s="1"/>
  <c r="C217" i="1" s="1"/>
  <c r="C218" i="1" s="1"/>
  <c r="C219" i="1" s="1"/>
  <c r="C220" i="1" s="1"/>
  <c r="C221" i="1" s="1"/>
  <c r="C222" i="1" s="1"/>
  <c r="C223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4" i="1" s="1"/>
  <c r="C235" i="1" s="1"/>
  <c r="C236" i="1" s="1"/>
  <c r="C237" i="1" s="1"/>
  <c r="C238" i="1" s="1"/>
  <c r="C239" i="1" s="1"/>
  <c r="C240" i="1" s="1"/>
  <c r="C241" i="1" s="1"/>
  <c r="C242" i="1" s="1"/>
  <c r="C243" i="1" s="1"/>
  <c r="C244" i="1" s="1"/>
  <c r="C245" i="1" s="1"/>
  <c r="C246" i="1" s="1"/>
  <c r="C247" i="1" s="1"/>
  <c r="C248" i="1" s="1"/>
  <c r="C249" i="1" s="1"/>
  <c r="C250" i="1" s="1"/>
  <c r="C251" i="1" s="1"/>
  <c r="C252" i="1" s="1"/>
  <c r="C253" i="1" s="1"/>
  <c r="C254" i="1" s="1"/>
  <c r="C255" i="1" s="1"/>
  <c r="C256" i="1" s="1"/>
  <c r="C257" i="1" s="1"/>
  <c r="C258" i="1" s="1"/>
  <c r="C259" i="1" s="1"/>
  <c r="C260" i="1" s="1"/>
  <c r="C261" i="1" s="1"/>
  <c r="C262" i="1" s="1"/>
  <c r="C263" i="1" s="1"/>
  <c r="C264" i="1" s="1"/>
  <c r="C265" i="1" s="1"/>
  <c r="C266" i="1" s="1"/>
  <c r="C267" i="1" s="1"/>
  <c r="C268" i="1" s="1"/>
  <c r="C269" i="1" s="1"/>
  <c r="C270" i="1" s="1"/>
  <c r="C271" i="1" s="1"/>
  <c r="C272" i="1" s="1"/>
  <c r="C273" i="1" s="1"/>
  <c r="C274" i="1" s="1"/>
  <c r="C275" i="1" s="1"/>
  <c r="C276" i="1" s="1"/>
  <c r="C277" i="1" s="1"/>
  <c r="C278" i="1" s="1"/>
  <c r="C279" i="1" s="1"/>
  <c r="C280" i="1" s="1"/>
  <c r="C281" i="1" s="1"/>
  <c r="C282" i="1" l="1"/>
  <c r="C284" i="1" s="1"/>
  <c r="C285" i="1" s="1"/>
  <c r="C286" i="1" s="1"/>
  <c r="C287" i="1" s="1"/>
  <c r="C288" i="1" s="1"/>
  <c r="C289" i="1" s="1"/>
  <c r="C290" i="1" s="1"/>
  <c r="C291" i="1" s="1"/>
  <c r="C292" i="1" s="1"/>
  <c r="C293" i="1" s="1"/>
  <c r="C294" i="1" s="1"/>
  <c r="C295" i="1" s="1"/>
  <c r="C296" i="1" s="1"/>
  <c r="C297" i="1" s="1"/>
  <c r="C298" i="1" s="1"/>
  <c r="C299" i="1" s="1"/>
  <c r="C300" i="1" s="1"/>
  <c r="C301" i="1" s="1"/>
  <c r="C302" i="1" s="1"/>
  <c r="C303" i="1" s="1"/>
  <c r="C304" i="1" s="1"/>
  <c r="C305" i="1" s="1"/>
  <c r="C306" i="1" s="1"/>
  <c r="C307" i="1" s="1"/>
  <c r="C308" i="1" s="1"/>
  <c r="C309" i="1" s="1"/>
  <c r="C310" i="1" s="1"/>
  <c r="C311" i="1" s="1"/>
  <c r="C312" i="1" s="1"/>
  <c r="C313" i="1" s="1"/>
  <c r="C314" i="1" s="1"/>
  <c r="C315" i="1" s="1"/>
  <c r="C316" i="1" s="1"/>
  <c r="C317" i="1" s="1"/>
  <c r="C318" i="1" s="1"/>
  <c r="C319" i="1" s="1"/>
  <c r="C320" i="1" s="1"/>
  <c r="C321" i="1" s="1"/>
  <c r="C322" i="1" s="1"/>
  <c r="C323" i="1" s="1"/>
  <c r="C324" i="1" s="1"/>
  <c r="C325" i="1" s="1"/>
  <c r="C326" i="1" s="1"/>
  <c r="C327" i="1" s="1"/>
  <c r="C328" i="1" s="1"/>
  <c r="C329" i="1" s="1"/>
  <c r="C330" i="1" s="1"/>
  <c r="C331" i="1" s="1"/>
  <c r="C332" i="1" s="1"/>
  <c r="C333" i="1" s="1"/>
  <c r="C334" i="1" s="1"/>
  <c r="C335" i="1" s="1"/>
  <c r="C336" i="1" s="1"/>
  <c r="C337" i="1" s="1"/>
  <c r="C338" i="1" s="1"/>
  <c r="C339" i="1" s="1"/>
  <c r="C340" i="1" s="1"/>
  <c r="C341" i="1" s="1"/>
  <c r="C342" i="1" s="1"/>
  <c r="C343" i="1" s="1"/>
  <c r="C344" i="1" s="1"/>
  <c r="C345" i="1" s="1"/>
  <c r="C346" i="1" s="1"/>
  <c r="C347" i="1" s="1"/>
  <c r="C348" i="1" s="1"/>
  <c r="C349" i="1" s="1"/>
  <c r="C350" i="1" s="1"/>
  <c r="C351" i="1" s="1"/>
  <c r="C352" i="1" s="1"/>
  <c r="C353" i="1" s="1"/>
  <c r="C354" i="1" s="1"/>
  <c r="C355" i="1" s="1"/>
  <c r="C356" i="1" s="1"/>
  <c r="C357" i="1" s="1"/>
  <c r="C358" i="1" s="1"/>
  <c r="C359" i="1" s="1"/>
  <c r="C360" i="1" s="1"/>
  <c r="C361" i="1" s="1"/>
  <c r="C362" i="1" s="1"/>
  <c r="C363" i="1" s="1"/>
  <c r="C364" i="1" s="1"/>
  <c r="C365" i="1" s="1"/>
  <c r="C366" i="1" s="1"/>
  <c r="C367" i="1" s="1"/>
  <c r="C368" i="1" s="1"/>
  <c r="C369" i="1" s="1"/>
  <c r="C370" i="1" s="1"/>
  <c r="C371" i="1" s="1"/>
  <c r="C372" i="1" s="1"/>
  <c r="C373" i="1" s="1"/>
  <c r="C374" i="1" s="1"/>
  <c r="C375" i="1" s="1"/>
  <c r="C376" i="1" s="1"/>
  <c r="C377" i="1" s="1"/>
  <c r="C378" i="1" s="1"/>
  <c r="C379" i="1" s="1"/>
  <c r="C380" i="1" s="1"/>
  <c r="C381" i="1" s="1"/>
  <c r="C382" i="1" s="1"/>
  <c r="C383" i="1" s="1"/>
  <c r="C384" i="1" s="1"/>
  <c r="C385" i="1" s="1"/>
  <c r="C386" i="1" s="1"/>
  <c r="C387" i="1" s="1"/>
  <c r="C388" i="1" s="1"/>
  <c r="C389" i="1" s="1"/>
  <c r="C390" i="1" s="1"/>
  <c r="C391" i="1" s="1"/>
  <c r="C392" i="1" s="1"/>
  <c r="C393" i="1" s="1"/>
  <c r="C394" i="1" s="1"/>
  <c r="C395" i="1" s="1"/>
  <c r="C396" i="1" s="1"/>
  <c r="C397" i="1" s="1"/>
  <c r="C398" i="1" s="1"/>
  <c r="C399" i="1" s="1"/>
  <c r="C400" i="1" s="1"/>
  <c r="C401" i="1" s="1"/>
  <c r="C402" i="1" s="1"/>
  <c r="C403" i="1" s="1"/>
  <c r="C404" i="1" s="1"/>
  <c r="C405" i="1" s="1"/>
  <c r="C406" i="1" s="1"/>
  <c r="C407" i="1" s="1"/>
  <c r="C408" i="1" s="1"/>
  <c r="C409" i="1" s="1"/>
  <c r="C410" i="1" s="1"/>
  <c r="C411" i="1" s="1"/>
  <c r="C412" i="1" s="1"/>
  <c r="C413" i="1" s="1"/>
  <c r="C414" i="1" s="1"/>
  <c r="C415" i="1" s="1"/>
  <c r="C416" i="1" s="1"/>
  <c r="C417" i="1" s="1"/>
  <c r="C418" i="1" s="1"/>
  <c r="C419" i="1" s="1"/>
  <c r="C420" i="1" s="1"/>
  <c r="C421" i="1" s="1"/>
  <c r="C422" i="1" s="1"/>
  <c r="C423" i="1" s="1"/>
  <c r="C424" i="1" s="1"/>
  <c r="C425" i="1" s="1"/>
  <c r="C426" i="1" s="1"/>
  <c r="C427" i="1" s="1"/>
  <c r="C428" i="1" s="1"/>
  <c r="C429" i="1" s="1"/>
  <c r="C430" i="1" s="1"/>
  <c r="C431" i="1" s="1"/>
  <c r="C432" i="1" s="1"/>
  <c r="C433" i="1" s="1"/>
  <c r="C434" i="1" s="1"/>
  <c r="C435" i="1" s="1"/>
  <c r="C436" i="1" s="1"/>
  <c r="C437" i="1" s="1"/>
  <c r="C438" i="1" s="1"/>
  <c r="C439" i="1" s="1"/>
  <c r="C440" i="1" s="1"/>
  <c r="C441" i="1" s="1"/>
  <c r="C442" i="1" s="1"/>
  <c r="C443" i="1" s="1"/>
  <c r="C444" i="1" s="1"/>
  <c r="C445" i="1" s="1"/>
  <c r="C446" i="1" s="1"/>
  <c r="C447" i="1" s="1"/>
  <c r="C448" i="1" s="1"/>
  <c r="C449" i="1" s="1"/>
  <c r="C450" i="1" s="1"/>
  <c r="C451" i="1" s="1"/>
  <c r="C452" i="1" s="1"/>
  <c r="C453" i="1" s="1"/>
  <c r="C454" i="1" s="1"/>
  <c r="C455" i="1" s="1"/>
  <c r="C456" i="1" s="1"/>
  <c r="C457" i="1" s="1"/>
  <c r="C458" i="1" s="1"/>
  <c r="C459" i="1" s="1"/>
  <c r="C460" i="1" s="1"/>
  <c r="C461" i="1" s="1"/>
  <c r="C462" i="1" s="1"/>
  <c r="C463" i="1" s="1"/>
  <c r="C464" i="1" s="1"/>
  <c r="C465" i="1" s="1"/>
  <c r="C466" i="1" s="1"/>
  <c r="C467" i="1" s="1"/>
  <c r="C468" i="1" s="1"/>
  <c r="C469" i="1" s="1"/>
  <c r="C470" i="1" s="1"/>
  <c r="C471" i="1" s="1"/>
  <c r="C472" i="1" s="1"/>
  <c r="C473" i="1" s="1"/>
  <c r="C474" i="1" s="1"/>
  <c r="C475" i="1" s="1"/>
  <c r="C476" i="1" s="1"/>
  <c r="C477" i="1" s="1"/>
  <c r="C478" i="1" s="1"/>
  <c r="C479" i="1" s="1"/>
  <c r="C480" i="1" s="1"/>
  <c r="C481" i="1" s="1"/>
  <c r="C482" i="1" s="1"/>
  <c r="C483" i="1" s="1"/>
  <c r="C484" i="1" s="1"/>
  <c r="C485" i="1" s="1"/>
  <c r="C486" i="1" s="1"/>
  <c r="C487" i="1" s="1"/>
  <c r="C488" i="1" s="1"/>
  <c r="C489" i="1" s="1"/>
  <c r="C490" i="1" s="1"/>
  <c r="C491" i="1" s="1"/>
  <c r="C492" i="1" s="1"/>
  <c r="C493" i="1" s="1"/>
  <c r="C494" i="1" s="1"/>
  <c r="C495" i="1" s="1"/>
  <c r="C496" i="1" s="1"/>
  <c r="C497" i="1" s="1"/>
  <c r="C498" i="1" s="1"/>
  <c r="C499" i="1" s="1"/>
  <c r="C500" i="1" s="1"/>
  <c r="C501" i="1" s="1"/>
  <c r="C502" i="1" s="1"/>
  <c r="C503" i="1" s="1"/>
  <c r="C504" i="1" s="1"/>
  <c r="C505" i="1" s="1"/>
  <c r="C506" i="1" s="1"/>
  <c r="C507" i="1" s="1"/>
  <c r="C508" i="1" s="1"/>
  <c r="C509" i="1" s="1"/>
  <c r="C510" i="1" s="1"/>
  <c r="C511" i="1" s="1"/>
  <c r="C512" i="1" s="1"/>
  <c r="C513" i="1" s="1"/>
  <c r="C514" i="1" s="1"/>
  <c r="C515" i="1" s="1"/>
  <c r="C516" i="1" s="1"/>
  <c r="C517" i="1" s="1"/>
  <c r="C518" i="1" s="1"/>
  <c r="C519" i="1" s="1"/>
  <c r="C520" i="1" s="1"/>
  <c r="C521" i="1" s="1"/>
  <c r="C522" i="1" s="1"/>
  <c r="C523" i="1" s="1"/>
  <c r="C524" i="1" s="1"/>
  <c r="C525" i="1" s="1"/>
  <c r="C526" i="1" s="1"/>
  <c r="C527" i="1" s="1"/>
  <c r="C528" i="1" s="1"/>
  <c r="C529" i="1" s="1"/>
  <c r="C530" i="1" s="1"/>
  <c r="C531" i="1" s="1"/>
  <c r="C532" i="1" s="1"/>
  <c r="C533" i="1" s="1"/>
  <c r="C534" i="1" s="1"/>
  <c r="C535" i="1" s="1"/>
  <c r="C536" i="1" s="1"/>
  <c r="C537" i="1" s="1"/>
  <c r="C538" i="1" s="1"/>
  <c r="C539" i="1" s="1"/>
  <c r="C540" i="1" s="1"/>
  <c r="C541" i="1" s="1"/>
  <c r="C542" i="1" s="1"/>
  <c r="C543" i="1" s="1"/>
  <c r="C544" i="1" s="1"/>
  <c r="C545" i="1" s="1"/>
  <c r="C546" i="1" s="1"/>
  <c r="C547" i="1" s="1"/>
  <c r="C548" i="1" s="1"/>
  <c r="C549" i="1" s="1"/>
  <c r="C550" i="1" s="1"/>
  <c r="C551" i="1" s="1"/>
  <c r="C552" i="1" s="1"/>
  <c r="C553" i="1" s="1"/>
  <c r="C554" i="1" s="1"/>
  <c r="C555" i="1" s="1"/>
  <c r="C556" i="1" s="1"/>
  <c r="C557" i="1" s="1"/>
  <c r="C558" i="1" s="1"/>
  <c r="C559" i="1" s="1"/>
  <c r="C560" i="1" s="1"/>
  <c r="C561" i="1" s="1"/>
  <c r="C562" i="1" s="1"/>
  <c r="C563" i="1" s="1"/>
  <c r="C564" i="1" s="1"/>
  <c r="C565" i="1" s="1"/>
  <c r="C566" i="1" s="1"/>
  <c r="C567" i="1" s="1"/>
  <c r="C568" i="1" s="1"/>
  <c r="C569" i="1" s="1"/>
  <c r="C570" i="1" s="1"/>
  <c r="C571" i="1" s="1"/>
  <c r="C572" i="1" s="1"/>
  <c r="C573" i="1" s="1"/>
  <c r="C574" i="1" s="1"/>
  <c r="C575" i="1" s="1"/>
  <c r="C576" i="1" s="1"/>
  <c r="C577" i="1" s="1"/>
  <c r="C578" i="1" s="1"/>
  <c r="C579" i="1" s="1"/>
  <c r="C580" i="1" s="1"/>
  <c r="C581" i="1" s="1"/>
  <c r="C582" i="1" s="1"/>
  <c r="C583" i="1" s="1"/>
  <c r="C584" i="1" s="1"/>
  <c r="C585" i="1" s="1"/>
  <c r="C586" i="1" s="1"/>
  <c r="C587" i="1" s="1"/>
  <c r="C588" i="1" s="1"/>
  <c r="C589" i="1" s="1"/>
  <c r="C590" i="1" s="1"/>
  <c r="C591" i="1" s="1"/>
  <c r="C592" i="1" s="1"/>
  <c r="C593" i="1" s="1"/>
  <c r="C594" i="1" s="1"/>
  <c r="C595" i="1" s="1"/>
  <c r="C596" i="1" s="1"/>
  <c r="C597" i="1" s="1"/>
  <c r="C598" i="1" s="1"/>
  <c r="C599" i="1" s="1"/>
  <c r="C600" i="1" s="1"/>
  <c r="C601" i="1" s="1"/>
  <c r="C602" i="1" s="1"/>
  <c r="C603" i="1" s="1"/>
  <c r="C604" i="1" s="1"/>
  <c r="C605" i="1" s="1"/>
  <c r="C606" i="1" s="1"/>
  <c r="C607" i="1" s="1"/>
  <c r="C608" i="1" s="1"/>
  <c r="C609" i="1" s="1"/>
  <c r="C610" i="1" s="1"/>
  <c r="C611" i="1" s="1"/>
  <c r="C612" i="1" s="1"/>
  <c r="C613" i="1" s="1"/>
  <c r="C614" i="1" s="1"/>
  <c r="C615" i="1" s="1"/>
  <c r="C616" i="1" s="1"/>
  <c r="C617" i="1" s="1"/>
  <c r="C618" i="1" s="1"/>
  <c r="C619" i="1" s="1"/>
  <c r="C620" i="1" s="1"/>
  <c r="C621" i="1" s="1"/>
  <c r="C622" i="1" s="1"/>
  <c r="C623" i="1" s="1"/>
  <c r="C624" i="1" s="1"/>
  <c r="C625" i="1" s="1"/>
  <c r="C626" i="1" s="1"/>
  <c r="C627" i="1" s="1"/>
  <c r="C628" i="1" s="1"/>
  <c r="C629" i="1" s="1"/>
  <c r="C630" i="1" s="1"/>
  <c r="C631" i="1" s="1"/>
  <c r="C632" i="1" s="1"/>
  <c r="C633" i="1" s="1"/>
  <c r="C634" i="1" s="1"/>
  <c r="C635" i="1" s="1"/>
  <c r="C636" i="1" s="1"/>
  <c r="C637" i="1" s="1"/>
  <c r="C638" i="1" s="1"/>
  <c r="C639" i="1" s="1"/>
  <c r="C640" i="1" s="1"/>
  <c r="C641" i="1" s="1"/>
  <c r="C642" i="1" s="1"/>
  <c r="C643" i="1" s="1"/>
  <c r="C644" i="1" s="1"/>
  <c r="C645" i="1" s="1"/>
  <c r="C646" i="1" s="1"/>
  <c r="C647" i="1" s="1"/>
  <c r="C648" i="1" s="1"/>
  <c r="C649" i="1" s="1"/>
  <c r="C650" i="1" s="1"/>
  <c r="C651" i="1" s="1"/>
  <c r="C652" i="1" s="1"/>
  <c r="C653" i="1" s="1"/>
  <c r="C654" i="1" s="1"/>
  <c r="C655" i="1" s="1"/>
  <c r="C656" i="1" s="1"/>
  <c r="C657" i="1" s="1"/>
  <c r="C658" i="1" s="1"/>
  <c r="C659" i="1" s="1"/>
  <c r="C660" i="1" s="1"/>
  <c r="C661" i="1" s="1"/>
  <c r="C662" i="1" s="1"/>
  <c r="C663" i="1" s="1"/>
  <c r="C664" i="1" s="1"/>
  <c r="C665" i="1" s="1"/>
  <c r="C666" i="1" s="1"/>
  <c r="C667" i="1" s="1"/>
  <c r="C668" i="1" s="1"/>
  <c r="C669" i="1" s="1"/>
  <c r="C670" i="1" s="1"/>
  <c r="C671" i="1" s="1"/>
  <c r="C672" i="1" s="1"/>
  <c r="C673" i="1" s="1"/>
  <c r="C674" i="1" s="1"/>
  <c r="C675" i="1" s="1"/>
  <c r="C676" i="1" s="1"/>
  <c r="C677" i="1" s="1"/>
  <c r="C678" i="1" s="1"/>
  <c r="C679" i="1" s="1"/>
  <c r="C680" i="1" s="1"/>
  <c r="C681" i="1" s="1"/>
  <c r="C682" i="1" s="1"/>
  <c r="C683" i="1" s="1"/>
  <c r="C684" i="1" s="1"/>
  <c r="C685" i="1" s="1"/>
  <c r="C686" i="1" s="1"/>
  <c r="C687" i="1" s="1"/>
  <c r="C688" i="1" s="1"/>
  <c r="C689" i="1" s="1"/>
  <c r="C690" i="1" s="1"/>
  <c r="C691" i="1" s="1"/>
  <c r="C692" i="1" s="1"/>
  <c r="C693" i="1" s="1"/>
  <c r="C694" i="1" s="1"/>
  <c r="C695" i="1" s="1"/>
  <c r="C696" i="1" s="1"/>
  <c r="C697" i="1" s="1"/>
  <c r="C698" i="1" s="1"/>
  <c r="C699" i="1" s="1"/>
  <c r="C700" i="1" s="1"/>
  <c r="C701" i="1" s="1"/>
  <c r="C702" i="1" s="1"/>
  <c r="C703" i="1" s="1"/>
  <c r="C704" i="1" s="1"/>
  <c r="C705" i="1" s="1"/>
  <c r="C706" i="1" s="1"/>
  <c r="C707" i="1" s="1"/>
  <c r="C708" i="1" s="1"/>
  <c r="C709" i="1" s="1"/>
  <c r="C710" i="1" s="1"/>
  <c r="C711" i="1" s="1"/>
  <c r="C712" i="1" s="1"/>
  <c r="C713" i="1" s="1"/>
  <c r="C714" i="1" s="1"/>
  <c r="C715" i="1" s="1"/>
  <c r="C716" i="1" s="1"/>
  <c r="C717" i="1" s="1"/>
  <c r="C718" i="1" s="1"/>
  <c r="C719" i="1" s="1"/>
  <c r="C720" i="1" s="1"/>
  <c r="C721" i="1" s="1"/>
  <c r="C722" i="1" s="1"/>
  <c r="C723" i="1" s="1"/>
  <c r="C724" i="1" s="1"/>
  <c r="C725" i="1" s="1"/>
  <c r="C726" i="1" s="1"/>
  <c r="C727" i="1" s="1"/>
  <c r="C728" i="1" s="1"/>
  <c r="C729" i="1" s="1"/>
  <c r="C730" i="1" s="1"/>
  <c r="C731" i="1" s="1"/>
  <c r="C732" i="1" s="1"/>
  <c r="C733" i="1" s="1"/>
  <c r="C734" i="1" s="1"/>
  <c r="C735" i="1" s="1"/>
  <c r="C736" i="1" s="1"/>
  <c r="C737" i="1" s="1"/>
  <c r="C738" i="1" s="1"/>
  <c r="C739" i="1" s="1"/>
  <c r="C740" i="1" s="1"/>
  <c r="C741" i="1" s="1"/>
  <c r="C742" i="1" s="1"/>
  <c r="C743" i="1" s="1"/>
  <c r="C744" i="1" s="1"/>
  <c r="C745" i="1" s="1"/>
  <c r="C746" i="1" s="1"/>
  <c r="C747" i="1" s="1"/>
  <c r="C748" i="1" s="1"/>
  <c r="C749" i="1" s="1"/>
  <c r="C750" i="1" s="1"/>
  <c r="C751" i="1" s="1"/>
  <c r="C752" i="1" s="1"/>
  <c r="C753" i="1" s="1"/>
  <c r="C754" i="1" s="1"/>
  <c r="C755" i="1" s="1"/>
  <c r="C756" i="1" s="1"/>
  <c r="C757" i="1" s="1"/>
  <c r="C758" i="1" s="1"/>
  <c r="C759" i="1" s="1"/>
  <c r="C760" i="1" s="1"/>
  <c r="C761" i="1" s="1"/>
  <c r="C762" i="1" s="1"/>
  <c r="C763" i="1" s="1"/>
  <c r="C764" i="1" s="1"/>
  <c r="C765" i="1" s="1"/>
  <c r="C766" i="1" s="1"/>
  <c r="C767" i="1" s="1"/>
  <c r="C768" i="1" s="1"/>
  <c r="C769" i="1" s="1"/>
  <c r="C770" i="1" s="1"/>
  <c r="C771" i="1" s="1"/>
  <c r="C772" i="1" s="1"/>
  <c r="C773" i="1" s="1"/>
  <c r="C774" i="1" s="1"/>
  <c r="C775" i="1" s="1"/>
  <c r="C776" i="1" s="1"/>
  <c r="C777" i="1" s="1"/>
  <c r="C778" i="1" s="1"/>
  <c r="C779" i="1" s="1"/>
  <c r="C780" i="1" s="1"/>
  <c r="C781" i="1" s="1"/>
  <c r="C782" i="1" s="1"/>
  <c r="C783" i="1" s="1"/>
  <c r="C784" i="1" s="1"/>
  <c r="C785" i="1" s="1"/>
  <c r="C786" i="1" s="1"/>
  <c r="C787" i="1" s="1"/>
  <c r="C788" i="1" s="1"/>
  <c r="C789" i="1" s="1"/>
  <c r="C790" i="1" s="1"/>
  <c r="C791" i="1" s="1"/>
  <c r="C792" i="1" s="1"/>
  <c r="C793" i="1" s="1"/>
  <c r="C794" i="1" s="1"/>
  <c r="C795" i="1" s="1"/>
  <c r="C796" i="1" s="1"/>
  <c r="C797" i="1" s="1"/>
  <c r="C798" i="1" s="1"/>
  <c r="C799" i="1" s="1"/>
  <c r="C800" i="1" s="1"/>
  <c r="C801" i="1" s="1"/>
  <c r="C802" i="1" s="1"/>
  <c r="C803" i="1" s="1"/>
  <c r="C804" i="1" s="1"/>
  <c r="C805" i="1" s="1"/>
  <c r="C806" i="1" s="1"/>
  <c r="C807" i="1" s="1"/>
  <c r="C808" i="1" s="1"/>
  <c r="C809" i="1" s="1"/>
  <c r="C810" i="1" s="1"/>
  <c r="C811" i="1" s="1"/>
  <c r="C812" i="1" s="1"/>
  <c r="C813" i="1" s="1"/>
  <c r="C814" i="1" s="1"/>
  <c r="C815" i="1" s="1"/>
  <c r="C816" i="1" s="1"/>
  <c r="C817" i="1" s="1"/>
  <c r="C818" i="1" s="1"/>
  <c r="C819" i="1" s="1"/>
  <c r="C820" i="1" s="1"/>
  <c r="C821" i="1" s="1"/>
  <c r="C822" i="1" s="1"/>
  <c r="C823" i="1" s="1"/>
  <c r="C824" i="1" s="1"/>
  <c r="C825" i="1" s="1"/>
  <c r="C826" i="1" s="1"/>
  <c r="C827" i="1" s="1"/>
  <c r="C828" i="1" s="1"/>
  <c r="C829" i="1" s="1"/>
  <c r="C830" i="1" s="1"/>
  <c r="C831" i="1" s="1"/>
  <c r="C832" i="1" s="1"/>
  <c r="C833" i="1" s="1"/>
  <c r="C834" i="1" s="1"/>
  <c r="C835" i="1" s="1"/>
  <c r="C836" i="1" s="1"/>
  <c r="C837" i="1" s="1"/>
  <c r="C838" i="1" s="1"/>
  <c r="C839" i="1" s="1"/>
  <c r="C283" i="1"/>
</calcChain>
</file>

<file path=xl/sharedStrings.xml><?xml version="1.0" encoding="utf-8"?>
<sst xmlns="http://schemas.openxmlformats.org/spreadsheetml/2006/main" count="11504" uniqueCount="932">
  <si>
    <t>Абижанов Ардак</t>
  </si>
  <si>
    <t>Фахрадини Али</t>
  </si>
  <si>
    <t>Куринов Владимир</t>
  </si>
  <si>
    <t>Комаров Борис</t>
  </si>
  <si>
    <t>Нурахметов Мирас</t>
  </si>
  <si>
    <t>Голенко Евгений</t>
  </si>
  <si>
    <t>Коробко Сергей</t>
  </si>
  <si>
    <t>Бишибеков Алибек</t>
  </si>
  <si>
    <t>Кекилбаев Димаш</t>
  </si>
  <si>
    <t>Корболин Андрей</t>
  </si>
  <si>
    <t>Нарембаев Талгат</t>
  </si>
  <si>
    <t>Касанов Исмихан</t>
  </si>
  <si>
    <t>Гумеров Адель</t>
  </si>
  <si>
    <t>Емельянов Илья</t>
  </si>
  <si>
    <t>Керимкул Ескекльды</t>
  </si>
  <si>
    <t>Родичев Евгений</t>
  </si>
  <si>
    <t>Базаркулов Абдихалык</t>
  </si>
  <si>
    <t>Ешмуратов Рустам</t>
  </si>
  <si>
    <t>Бениаминов Жан</t>
  </si>
  <si>
    <t>Мадияров Нуржан</t>
  </si>
  <si>
    <t>Галал Ахмед</t>
  </si>
  <si>
    <t>Волков Антон</t>
  </si>
  <si>
    <t>Адилхан Темирлан</t>
  </si>
  <si>
    <t>Соколов Андрей</t>
  </si>
  <si>
    <t>Гумаров Миржан</t>
  </si>
  <si>
    <t>Раисов Аманжол</t>
  </si>
  <si>
    <t>Жансеитов Мухтар</t>
  </si>
  <si>
    <t>Балгарин Ерлан</t>
  </si>
  <si>
    <t>Молчанов Михаил</t>
  </si>
  <si>
    <t>Зоров Влад</t>
  </si>
  <si>
    <t>Пономарев Владимир</t>
  </si>
  <si>
    <t>Арутюнов Ашот</t>
  </si>
  <si>
    <t>Нафиков Ильдар</t>
  </si>
  <si>
    <t>Медеуов Адиль</t>
  </si>
  <si>
    <t>Болдовский Олег</t>
  </si>
  <si>
    <t>Утегулов Даулет</t>
  </si>
  <si>
    <t xml:space="preserve">Метальников Максим </t>
  </si>
  <si>
    <t>Нурамбеков Тимур</t>
  </si>
  <si>
    <t>Касанов Резван</t>
  </si>
  <si>
    <t>Яшар Азиз</t>
  </si>
  <si>
    <t>Сапраниди Валерий</t>
  </si>
  <si>
    <t>Топиев Ринат</t>
  </si>
  <si>
    <t>Тлеубаев Зангар</t>
  </si>
  <si>
    <t>Ибрагимов Саид</t>
  </si>
  <si>
    <t>Гречихин Алексей</t>
  </si>
  <si>
    <t>Булекбаев Ербол</t>
  </si>
  <si>
    <t>Нурболат Мади</t>
  </si>
  <si>
    <t>Каранеев Абылайхан</t>
  </si>
  <si>
    <t>Канг Бьюнджон</t>
  </si>
  <si>
    <t>Поташов Максим</t>
  </si>
  <si>
    <t>Рязанов Иван</t>
  </si>
  <si>
    <t>Бекбосынов Арлан</t>
  </si>
  <si>
    <t>Жанакулов Аскар</t>
  </si>
  <si>
    <t>Тимченко Валерий</t>
  </si>
  <si>
    <t>Турдалиев Серик</t>
  </si>
  <si>
    <t>Балганов Нурсултан</t>
  </si>
  <si>
    <t>Турсунханов Бексултан</t>
  </si>
  <si>
    <t>Борян Армен</t>
  </si>
  <si>
    <t>Салаватов Еламан</t>
  </si>
  <si>
    <t>Аллафи Рамиз</t>
  </si>
  <si>
    <t>Идрисов Ерлан</t>
  </si>
  <si>
    <t>Калкенов Жангельды</t>
  </si>
  <si>
    <t>Сулайманов Арманжан</t>
  </si>
  <si>
    <t>Калиниченко Сергей</t>
  </si>
  <si>
    <t>Аманжолулы Самат</t>
  </si>
  <si>
    <t>Урдашев Кайрат</t>
  </si>
  <si>
    <t>Саутбаев Нурлан</t>
  </si>
  <si>
    <t>Нигматуллин Леонид</t>
  </si>
  <si>
    <t>Насыбуллин Андрей</t>
  </si>
  <si>
    <t>Елимбаев Тимур</t>
  </si>
  <si>
    <t>Попов Василий</t>
  </si>
  <si>
    <t>Шаймаганбетов Адильжан</t>
  </si>
  <si>
    <t>Аманбаев Ескендер</t>
  </si>
  <si>
    <t>Русанов Александр</t>
  </si>
  <si>
    <t>Зоров Михаил</t>
  </si>
  <si>
    <t>Заеленец Константин</t>
  </si>
  <si>
    <t>Литош Даниил</t>
  </si>
  <si>
    <t>Абельдинов Олжас</t>
  </si>
  <si>
    <t>Абижанов Арыстан</t>
  </si>
  <si>
    <t>Абылгазин Дастан</t>
  </si>
  <si>
    <t>Аманбаев Руслан</t>
  </si>
  <si>
    <t>Арыстанбекулы Галымжан</t>
  </si>
  <si>
    <t>Вольман Артем</t>
  </si>
  <si>
    <t>Вышенский Владимир</t>
  </si>
  <si>
    <t>Гончаров Юрий</t>
  </si>
  <si>
    <t>Джамалов Тимур</t>
  </si>
  <si>
    <t>Джамарани Тим</t>
  </si>
  <si>
    <t>Ельбисинов Ельдос</t>
  </si>
  <si>
    <t>Зуев Михаил</t>
  </si>
  <si>
    <t>Идрисов Наурыз</t>
  </si>
  <si>
    <t>Иманов Кайрат</t>
  </si>
  <si>
    <t>Казбеков Даурен</t>
  </si>
  <si>
    <t>Калдаев Бектурсын</t>
  </si>
  <si>
    <t>Карамуллин Руслан</t>
  </si>
  <si>
    <t>Кобланды Фархад</t>
  </si>
  <si>
    <t>Коренский Игорь</t>
  </si>
  <si>
    <t>Котенко Антон</t>
  </si>
  <si>
    <t>Кубесов Бахтияр</t>
  </si>
  <si>
    <t>Малинин Игорь</t>
  </si>
  <si>
    <t>Малиренко Дмитрий</t>
  </si>
  <si>
    <t>Манасов Алибек</t>
  </si>
  <si>
    <t>Муханов Ермек</t>
  </si>
  <si>
    <t>Ниязов Берик</t>
  </si>
  <si>
    <t>Огай Олег</t>
  </si>
  <si>
    <t>Пашко Степан</t>
  </si>
  <si>
    <t>Сабитов Идель</t>
  </si>
  <si>
    <t>Сангильбаев Рустам</t>
  </si>
  <si>
    <t>Селедков Евгений</t>
  </si>
  <si>
    <t>Тагибеков Алмас</t>
  </si>
  <si>
    <t>Татыходжаев Алан</t>
  </si>
  <si>
    <t>Турсунханов Болат</t>
  </si>
  <si>
    <t>Тухфатуллин Дамир</t>
  </si>
  <si>
    <t>Цой Александр</t>
  </si>
  <si>
    <t>Чолпанкулов Мурат</t>
  </si>
  <si>
    <t>Шевченко Евгений</t>
  </si>
  <si>
    <t>Юй Константин</t>
  </si>
  <si>
    <t>Достанов Фархат</t>
  </si>
  <si>
    <t>Хакимов Алмаз</t>
  </si>
  <si>
    <t>Ким Юрий</t>
  </si>
  <si>
    <t>Ермегияев Азат</t>
  </si>
  <si>
    <t>Когай Валентин</t>
  </si>
  <si>
    <t>Шайкенов Абай</t>
  </si>
  <si>
    <t>Куренков Тимур</t>
  </si>
  <si>
    <t>Марков Роман</t>
  </si>
  <si>
    <t>Бакиев Назим</t>
  </si>
  <si>
    <t>Алексеев Игорь</t>
  </si>
  <si>
    <t>Байбосынов Ануар</t>
  </si>
  <si>
    <t>Агошков Дмитрий</t>
  </si>
  <si>
    <t>Котов Никита</t>
  </si>
  <si>
    <t>Джексеков Ислам</t>
  </si>
  <si>
    <t>Нейланд Александр</t>
  </si>
  <si>
    <t>Шакиров Тимур</t>
  </si>
  <si>
    <t>Байтенов Руслан</t>
  </si>
  <si>
    <t>Валетов Денис</t>
  </si>
  <si>
    <t>Гилмор Роберт</t>
  </si>
  <si>
    <t>Воронько Дмитрий</t>
  </si>
  <si>
    <t>Алексеев Вениамин</t>
  </si>
  <si>
    <t>Алпысбаев Руслан</t>
  </si>
  <si>
    <t>Бектуров Омар</t>
  </si>
  <si>
    <t>Бердинов Ермек</t>
  </si>
  <si>
    <t>Дзюба Игорь</t>
  </si>
  <si>
    <t>Жексимбаев Александр</t>
  </si>
  <si>
    <t>Калинин Владимир</t>
  </si>
  <si>
    <t>Кожахметов Казбек</t>
  </si>
  <si>
    <t>Кузьменко Александр</t>
  </si>
  <si>
    <t>Маликов Игорь</t>
  </si>
  <si>
    <t>Раисов Даурен</t>
  </si>
  <si>
    <t>Иан Рубин</t>
  </si>
  <si>
    <t>Сабырбаев Алимжан</t>
  </si>
  <si>
    <t>Умаров Ахмед</t>
  </si>
  <si>
    <t>Чакенов Жалгас</t>
  </si>
  <si>
    <t>Шахворостов Сергей</t>
  </si>
  <si>
    <t>Дмитриев Дмитрий</t>
  </si>
  <si>
    <t>Цыкунов Виталий</t>
  </si>
  <si>
    <t>Амиров Рашид</t>
  </si>
  <si>
    <t>Даукенов Рауан</t>
  </si>
  <si>
    <t>Рахимгалиев Талгат</t>
  </si>
  <si>
    <t>Мусаев Рустам</t>
  </si>
  <si>
    <t>Сиитов Сарсен</t>
  </si>
  <si>
    <t>Байтлеуов Алимжан</t>
  </si>
  <si>
    <t>Султанов Сабит</t>
  </si>
  <si>
    <t>Сакун Евгений</t>
  </si>
  <si>
    <t>Хизметов Данияр</t>
  </si>
  <si>
    <t>Гричина Сергей</t>
  </si>
  <si>
    <t>Байзульдинов Данияр</t>
  </si>
  <si>
    <t>Буданов Кирилл</t>
  </si>
  <si>
    <t>Тайнов Дархан</t>
  </si>
  <si>
    <t>Джумабеков Абай</t>
  </si>
  <si>
    <t>Искаков Марлен</t>
  </si>
  <si>
    <t>Мырзалиев Малик</t>
  </si>
  <si>
    <t>Андрюшин Андрей</t>
  </si>
  <si>
    <t>Ким Лев</t>
  </si>
  <si>
    <t>Култасов Ильяс</t>
  </si>
  <si>
    <t>Марковский Максим</t>
  </si>
  <si>
    <t>Антонов Алдар</t>
  </si>
  <si>
    <t>Прокошев Олег</t>
  </si>
  <si>
    <t>Ужкенов Айбек</t>
  </si>
  <si>
    <t>Бекбаев Мерей</t>
  </si>
  <si>
    <t>Абдуллатыпов Адиль</t>
  </si>
  <si>
    <t>Брикун Петр</t>
  </si>
  <si>
    <t>Курмамбаев Самат</t>
  </si>
  <si>
    <t>Карим Жалгас</t>
  </si>
  <si>
    <t>Пилипчук Кирилл</t>
  </si>
  <si>
    <t>Кисель Игорь</t>
  </si>
  <si>
    <t>Жолдасбаев Жасулан</t>
  </si>
  <si>
    <t>Муханов Казбек</t>
  </si>
  <si>
    <t>Жубанов Алим</t>
  </si>
  <si>
    <t>Хамидов Алдияр</t>
  </si>
  <si>
    <t>Ибраев Руслан</t>
  </si>
  <si>
    <t>Тлегенов Жанайдар</t>
  </si>
  <si>
    <t>Пак Максим</t>
  </si>
  <si>
    <t>Баймаханов Ерлан</t>
  </si>
  <si>
    <t>Тулепбергенов Ринат</t>
  </si>
  <si>
    <t xml:space="preserve">Азизов Байрам </t>
  </si>
  <si>
    <t>Казарезов Денис</t>
  </si>
  <si>
    <t>Адамбеков Абылжан</t>
  </si>
  <si>
    <t>Тургамбеков Амандык</t>
  </si>
  <si>
    <t>Алайдар Жандос</t>
  </si>
  <si>
    <t>Амирбеков Тимур</t>
  </si>
  <si>
    <t>Танеке Шынгыс</t>
  </si>
  <si>
    <t>Хамзадин Рустам</t>
  </si>
  <si>
    <t>Базылько Владимир</t>
  </si>
  <si>
    <t>Ордабаев Олжас</t>
  </si>
  <si>
    <t>Касымов Руслан</t>
  </si>
  <si>
    <t>Абдрахманов Арсений</t>
  </si>
  <si>
    <t>Тайпин Анвар</t>
  </si>
  <si>
    <t>Рзалиев Санжар</t>
  </si>
  <si>
    <t>Демин Илья</t>
  </si>
  <si>
    <t>Ахметов Кайрат</t>
  </si>
  <si>
    <t>Исатаев Эльдар</t>
  </si>
  <si>
    <t>Гильманов Анарбек</t>
  </si>
  <si>
    <t>Ни Аркадий</t>
  </si>
  <si>
    <t>Мухамедгалиев Бейбут</t>
  </si>
  <si>
    <t>Жиенкул Абылай</t>
  </si>
  <si>
    <t>Цой Юрий</t>
  </si>
  <si>
    <t>Тенизбаев Ельдар</t>
  </si>
  <si>
    <t>Смаилов Ермек</t>
  </si>
  <si>
    <t>Османов Азамат</t>
  </si>
  <si>
    <t>Какимжанов Ильдос</t>
  </si>
  <si>
    <t>Болатулы Азамат</t>
  </si>
  <si>
    <t>Краснобородкин Сергей</t>
  </si>
  <si>
    <t>Куринов Андрей</t>
  </si>
  <si>
    <t>Косых Александр</t>
  </si>
  <si>
    <t>Але Ранджит</t>
  </si>
  <si>
    <t>Тырнов Дмитрий</t>
  </si>
  <si>
    <t>Бектуров Рустем</t>
  </si>
  <si>
    <t>Чен Сулик</t>
  </si>
  <si>
    <t>Тусупов Айдын</t>
  </si>
  <si>
    <t>Тасыбеков Нурсултан</t>
  </si>
  <si>
    <t>Сакенов Тимур</t>
  </si>
  <si>
    <t>Ордабаев Жанат</t>
  </si>
  <si>
    <t>Аргингазин Арман</t>
  </si>
  <si>
    <t>Шэнь Пэн</t>
  </si>
  <si>
    <t>Махамбетов Олжас</t>
  </si>
  <si>
    <t>Бекберген Даурен</t>
  </si>
  <si>
    <t>Сабыржанулы Аслан</t>
  </si>
  <si>
    <t>Калий Айвар</t>
  </si>
  <si>
    <t>Кожасбаев Саян</t>
  </si>
  <si>
    <t>Кан Владимир</t>
  </si>
  <si>
    <t>Агаджанян Сергей</t>
  </si>
  <si>
    <t>Рустамкулов Даврон</t>
  </si>
  <si>
    <t>Асламов Мухаммад</t>
  </si>
  <si>
    <t>Калиев Максат</t>
  </si>
  <si>
    <t>Кожасбай Ерлан</t>
  </si>
  <si>
    <t>Пак Роман</t>
  </si>
  <si>
    <t>Жамакаев Алмас</t>
  </si>
  <si>
    <t>Абишев Улан</t>
  </si>
  <si>
    <t>Аблов Константин</t>
  </si>
  <si>
    <t>Абишев Нуржан</t>
  </si>
  <si>
    <t>Бозжанов Толеген</t>
  </si>
  <si>
    <t>Белиспаев Арман</t>
  </si>
  <si>
    <t>Беккер Роман</t>
  </si>
  <si>
    <t>Шадиев Рахмонжон</t>
  </si>
  <si>
    <t>Закария Данияр</t>
  </si>
  <si>
    <t>Дайырбеков Руслан</t>
  </si>
  <si>
    <t>Айткеш Адиль</t>
  </si>
  <si>
    <t>Бердикожаев Руслан</t>
  </si>
  <si>
    <t>Абишев Болат</t>
  </si>
  <si>
    <t>Абугалиев Тимур</t>
  </si>
  <si>
    <t>Айрапетян Рудольф</t>
  </si>
  <si>
    <t>Андреев Игорь</t>
  </si>
  <si>
    <t>Апсенбетов Бейбит</t>
  </si>
  <si>
    <t>Атыгаев Чокан</t>
  </si>
  <si>
    <t>Байзаков Нуржан</t>
  </si>
  <si>
    <t>Баймухаметов Марат</t>
  </si>
  <si>
    <t>Белай Тадесси</t>
  </si>
  <si>
    <t>Бесараб Виктор</t>
  </si>
  <si>
    <t>Боровский Алексей</t>
  </si>
  <si>
    <t>Бостанбеков Кайрат</t>
  </si>
  <si>
    <t>Брушковский Константин</t>
  </si>
  <si>
    <t>Вернер Томас Матеос</t>
  </si>
  <si>
    <t>Волков Артем</t>
  </si>
  <si>
    <t>Гозукара Мурат</t>
  </si>
  <si>
    <t>Губайдуллин Арман</t>
  </si>
  <si>
    <t>Жаксылыков Искандер</t>
  </si>
  <si>
    <t>Жорабаев Санжар</t>
  </si>
  <si>
    <t>Жумабаев Даурен</t>
  </si>
  <si>
    <t>Исабаев Канат</t>
  </si>
  <si>
    <t>Искаков Жандос</t>
  </si>
  <si>
    <t>Кан Алексей</t>
  </si>
  <si>
    <t>Когай Владимир</t>
  </si>
  <si>
    <t xml:space="preserve">Казачко Максим </t>
  </si>
  <si>
    <t>Колупаев Игорь</t>
  </si>
  <si>
    <t>Кононов Кирилл</t>
  </si>
  <si>
    <t>Куланбаев Едил</t>
  </si>
  <si>
    <t>Ленгардт Дмитрий</t>
  </si>
  <si>
    <t>Мажанов Айдар</t>
  </si>
  <si>
    <t>Малов Александр</t>
  </si>
  <si>
    <t>Марко Валерио</t>
  </si>
  <si>
    <t>Моисеенко Александр</t>
  </si>
  <si>
    <t>Мукашев Ержан</t>
  </si>
  <si>
    <t xml:space="preserve">Мун Михаил </t>
  </si>
  <si>
    <t>Муржуков Тимур</t>
  </si>
  <si>
    <t>Омаров Кайрат</t>
  </si>
  <si>
    <t>Оразаев Ерлан</t>
  </si>
  <si>
    <t>Ордабаев Амир</t>
  </si>
  <si>
    <t>Пиккат Ханнес</t>
  </si>
  <si>
    <t>Платонов Андрей</t>
  </si>
  <si>
    <t>Пушкарь Александр</t>
  </si>
  <si>
    <t>Раимбеков Дастан</t>
  </si>
  <si>
    <t>Садуов Асхат</t>
  </si>
  <si>
    <t>Сайдвакасов Алмас</t>
  </si>
  <si>
    <t>Сантос Бернардо</t>
  </si>
  <si>
    <t>Серикбай Бексултан</t>
  </si>
  <si>
    <t>Силва Паоло</t>
  </si>
  <si>
    <t>Силенко Антон</t>
  </si>
  <si>
    <t>Скурихин Руслан</t>
  </si>
  <si>
    <t>Спиваков Владимир</t>
  </si>
  <si>
    <t>Суйменбаев Арслан</t>
  </si>
  <si>
    <t>Сулейменов Мадияр</t>
  </si>
  <si>
    <t>Сыдыков Ануарбек</t>
  </si>
  <si>
    <t>Толбасы Серик</t>
  </si>
  <si>
    <t>Утебаев Сакен</t>
  </si>
  <si>
    <t xml:space="preserve">Хан Николай </t>
  </si>
  <si>
    <t>Цай Владимир</t>
  </si>
  <si>
    <t>Швенке Юрий</t>
  </si>
  <si>
    <t>Эртман Глеб</t>
  </si>
  <si>
    <t>Яманов Денис</t>
  </si>
  <si>
    <t>Габдилкарим Гиззат</t>
  </si>
  <si>
    <t>Кенжехан Абай</t>
  </si>
  <si>
    <t>Печенюк Максим</t>
  </si>
  <si>
    <t>Старостенко Денис</t>
  </si>
  <si>
    <t>Пак Игорь</t>
  </si>
  <si>
    <t>Игликов Тимур</t>
  </si>
  <si>
    <t>Курмангалиев Рамазан</t>
  </si>
  <si>
    <t>Ниязов Али</t>
  </si>
  <si>
    <t>Суршанов Алмас</t>
  </si>
  <si>
    <t>Балтабаев Мухтар</t>
  </si>
  <si>
    <t>Попов Петр</t>
  </si>
  <si>
    <t>Иманбеков Камаль</t>
  </si>
  <si>
    <t>Когай Андрей</t>
  </si>
  <si>
    <t>Рашидулы Жанибек</t>
  </si>
  <si>
    <t>Зарыкбай Габит</t>
  </si>
  <si>
    <t>Шарапов Алишер</t>
  </si>
  <si>
    <t>Мухамадеев Чингиз</t>
  </si>
  <si>
    <t>Лузин Андрей</t>
  </si>
  <si>
    <t>Кузнецов Николай</t>
  </si>
  <si>
    <t>Бердыгожин Нурбек</t>
  </si>
  <si>
    <t>Ли Валерий</t>
  </si>
  <si>
    <t>Курмашев Данияр</t>
  </si>
  <si>
    <t>Ялбачев Егор</t>
  </si>
  <si>
    <t>Шибанов Никита</t>
  </si>
  <si>
    <t>Жансерик Ермек</t>
  </si>
  <si>
    <t>Шемякин Владислав</t>
  </si>
  <si>
    <t>Маханов Толеген</t>
  </si>
  <si>
    <t>Соколунин Сергей</t>
  </si>
  <si>
    <t>Нуруллох Фирузи</t>
  </si>
  <si>
    <t>Есембеков Багдат</t>
  </si>
  <si>
    <t>Балычев Михаил</t>
  </si>
  <si>
    <t>Одинцов Владислав</t>
  </si>
  <si>
    <t>Копесов Аман</t>
  </si>
  <si>
    <t>Баран Илья</t>
  </si>
  <si>
    <t>Лукьянов Евгений</t>
  </si>
  <si>
    <t>Богдашкин Роман</t>
  </si>
  <si>
    <t>Амангельдиев Ануар</t>
  </si>
  <si>
    <t>Авершин Павел</t>
  </si>
  <si>
    <t>Сарыбеков Арслан</t>
  </si>
  <si>
    <t>Мартынов Игорь</t>
  </si>
  <si>
    <t>Толымбеков Нурбек</t>
  </si>
  <si>
    <t>Аглиулин Олег</t>
  </si>
  <si>
    <t>Кузьминых Максим</t>
  </si>
  <si>
    <t>Альжанов Ратхат</t>
  </si>
  <si>
    <t>Абишев Темирлан</t>
  </si>
  <si>
    <t>Хегай Артур</t>
  </si>
  <si>
    <t>Нуралиев Рамиль</t>
  </si>
  <si>
    <t>Бисеналиев Адилет</t>
  </si>
  <si>
    <t>Асанбаев Бейбут</t>
  </si>
  <si>
    <t>Нурбаев Мухит</t>
  </si>
  <si>
    <t>Аскаров Асхат</t>
  </si>
  <si>
    <t>Ушанев Дмитрий</t>
  </si>
  <si>
    <t>Ибраев Мадияр</t>
  </si>
  <si>
    <t>Ковалев Евгений</t>
  </si>
  <si>
    <t>Жали Рустем</t>
  </si>
  <si>
    <t>Мальцев Вячеслав</t>
  </si>
  <si>
    <t>Мукатов Султан</t>
  </si>
  <si>
    <t>Боловинцев Алексей</t>
  </si>
  <si>
    <t>Исламбеков Ерлан</t>
  </si>
  <si>
    <t>Тулепбеков Куаныш</t>
  </si>
  <si>
    <t>Ибрагимов Мейржан</t>
  </si>
  <si>
    <t>Батошкин Леонид</t>
  </si>
  <si>
    <t>Байтереков Дастан</t>
  </si>
  <si>
    <t>Девицкий Иван</t>
  </si>
  <si>
    <t>Туруспеков Диас</t>
  </si>
  <si>
    <t>Елемес Даурен</t>
  </si>
  <si>
    <t>Сатиев Арман</t>
  </si>
  <si>
    <t>Субботин Иван</t>
  </si>
  <si>
    <t>Терентьев Алексей</t>
  </si>
  <si>
    <t>Сайфутдинов Эльдар</t>
  </si>
  <si>
    <t>Цой Павел</t>
  </si>
  <si>
    <t>Турдиев Руслан</t>
  </si>
  <si>
    <t>Сыдыков Асхад</t>
  </si>
  <si>
    <t>Абиханов Айдос</t>
  </si>
  <si>
    <t>Григор Иван</t>
  </si>
  <si>
    <t>Кожаков Манас</t>
  </si>
  <si>
    <t>Кадыров Мади</t>
  </si>
  <si>
    <t>Сергазин Чингис</t>
  </si>
  <si>
    <t>Татиев Адил</t>
  </si>
  <si>
    <t>Смагулов Абдигаппар</t>
  </si>
  <si>
    <t>Хахулин Василий</t>
  </si>
  <si>
    <t>Батырбекулы Адай</t>
  </si>
  <si>
    <t>Миронов Егор</t>
  </si>
  <si>
    <t>Рыскулбеков Ардак</t>
  </si>
  <si>
    <t>Садвакасов Даурен</t>
  </si>
  <si>
    <t>Темиров Нурболат</t>
  </si>
  <si>
    <t>Кудайбергенов Куаныш</t>
  </si>
  <si>
    <t>Афанасьев Даниил</t>
  </si>
  <si>
    <t>Ердауит Орынбек</t>
  </si>
  <si>
    <t>Дуйсембаев Айдос</t>
  </si>
  <si>
    <t>Шаншаров Баглан</t>
  </si>
  <si>
    <t>Ким Александр</t>
  </si>
  <si>
    <t>Пушкин Артем</t>
  </si>
  <si>
    <t>Азимов Жаныбек</t>
  </si>
  <si>
    <t>Кайшибаев Данияр</t>
  </si>
  <si>
    <t>Байкадамов Бауыржан</t>
  </si>
  <si>
    <t>Тюлегенов Асхат</t>
  </si>
  <si>
    <t>Нысанбек Мирас</t>
  </si>
  <si>
    <t>Гатиятуллин Руслан</t>
  </si>
  <si>
    <t>Лаврентьев Павел</t>
  </si>
  <si>
    <t>Федотов Игорь</t>
  </si>
  <si>
    <t>Мухамметов Риат</t>
  </si>
  <si>
    <t>Банников Андрей</t>
  </si>
  <si>
    <t>Ивко Владимир</t>
  </si>
  <si>
    <t>Джуманбаев Абулкаир</t>
  </si>
  <si>
    <t>Битуганов Айдын</t>
  </si>
  <si>
    <t>Новожилов Юрий</t>
  </si>
  <si>
    <t>Байтенов Данияр</t>
  </si>
  <si>
    <t>Беспаев Наиль</t>
  </si>
  <si>
    <t>Тойбазаров Диас</t>
  </si>
  <si>
    <t>Толеген Арман</t>
  </si>
  <si>
    <t>Махамбетов Абай</t>
  </si>
  <si>
    <t>Тиллабай Санжар</t>
  </si>
  <si>
    <t>Сарсенов Арман</t>
  </si>
  <si>
    <t>Красовский Андрей</t>
  </si>
  <si>
    <t>Джумабаев Айбек</t>
  </si>
  <si>
    <t>Шанмин Чжоу</t>
  </si>
  <si>
    <t>Сиитов Илиас</t>
  </si>
  <si>
    <t>Джаппаркулов Бахыт</t>
  </si>
  <si>
    <t>Закирьянов Нариман</t>
  </si>
  <si>
    <t>Карасев Михаил</t>
  </si>
  <si>
    <t>Смолькин Алексей</t>
  </si>
  <si>
    <t>Удебин Алекс</t>
  </si>
  <si>
    <t>Кизюта Дмитрий</t>
  </si>
  <si>
    <t>Байдильденов Димаш</t>
  </si>
  <si>
    <t>Бурлибайулы Руслан</t>
  </si>
  <si>
    <t>Колдасов Жандос</t>
  </si>
  <si>
    <t>Маймаков Муратбек</t>
  </si>
  <si>
    <t>Давлет Ельдос</t>
  </si>
  <si>
    <t xml:space="preserve">Дунаев Вячеслав </t>
  </si>
  <si>
    <t>Аманчин Бекжан</t>
  </si>
  <si>
    <t>Чин Го Пин Осин</t>
  </si>
  <si>
    <t>Каракоц Денис</t>
  </si>
  <si>
    <t>Усманов Миразиз</t>
  </si>
  <si>
    <t>Кадыргалиев Саид</t>
  </si>
  <si>
    <t>Жебровский Денис</t>
  </si>
  <si>
    <t>Тэн Дмитрий</t>
  </si>
  <si>
    <t>Какимов Санжар</t>
  </si>
  <si>
    <t>Сухой Алексей</t>
  </si>
  <si>
    <t>Бимуратов Адилет</t>
  </si>
  <si>
    <t>Абдуллаулы Хаким</t>
  </si>
  <si>
    <t>Соловский Василий</t>
  </si>
  <si>
    <t>Танекеев Айбек</t>
  </si>
  <si>
    <t>Осипов Эдуард</t>
  </si>
  <si>
    <t>Абдилдаев Ержан</t>
  </si>
  <si>
    <t>Мамбетов Бексултан</t>
  </si>
  <si>
    <t>Русин Сергей</t>
  </si>
  <si>
    <t>Достанов Ален</t>
  </si>
  <si>
    <t>Амангалиев Аслан</t>
  </si>
  <si>
    <t>Суленов Ерлан</t>
  </si>
  <si>
    <t>Муканов Мади</t>
  </si>
  <si>
    <t>Басибек Диас</t>
  </si>
  <si>
    <t>Молдакунов Мурат</t>
  </si>
  <si>
    <t>Иноятов Бахтиержон</t>
  </si>
  <si>
    <t>Артамонов Константин</t>
  </si>
  <si>
    <t>Азербаев Саид</t>
  </si>
  <si>
    <t>Абдразаков Ельдар</t>
  </si>
  <si>
    <t>Баспаков Машур</t>
  </si>
  <si>
    <t>Недыхалов Владимир</t>
  </si>
  <si>
    <t>Мигунов Дмитрий</t>
  </si>
  <si>
    <t>Козин Станислав</t>
  </si>
  <si>
    <t>Козин Вячеслав</t>
  </si>
  <si>
    <t>Карасев Михаил (мл)</t>
  </si>
  <si>
    <t>Ескеркеп Абылай</t>
  </si>
  <si>
    <t>Капустин Евгений</t>
  </si>
  <si>
    <t>Дуйсебаев Бауржан</t>
  </si>
  <si>
    <t>Беспаев Аян</t>
  </si>
  <si>
    <t>Жекенев Нурлан</t>
  </si>
  <si>
    <t>Шадьяров Азамат</t>
  </si>
  <si>
    <t>Аспеков Аслан</t>
  </si>
  <si>
    <t>Джанысбаев Дамир</t>
  </si>
  <si>
    <t>Тораманов Абиль</t>
  </si>
  <si>
    <t>Кубеев Нурлан</t>
  </si>
  <si>
    <t>Чолпанкулов Руслан</t>
  </si>
  <si>
    <t>Определеннов Виктор</t>
  </si>
  <si>
    <t>Мирошниченко Виктор</t>
  </si>
  <si>
    <t>Сактаганов Даулет</t>
  </si>
  <si>
    <t>Кунаев Ренат</t>
  </si>
  <si>
    <t>Ахмадышев Ренат</t>
  </si>
  <si>
    <t>Кириленко Владислав</t>
  </si>
  <si>
    <t>Абдуллаев Анар</t>
  </si>
  <si>
    <t>Куанбаев Ильяс</t>
  </si>
  <si>
    <t>Жылкыбай Бауржан</t>
  </si>
  <si>
    <t>Отепберген Саян</t>
  </si>
  <si>
    <t>Сыздыкпаев Муслим</t>
  </si>
  <si>
    <t>Аманбаев Таир</t>
  </si>
  <si>
    <t>Абдигалиев Руслан</t>
  </si>
  <si>
    <t>Абдулла Маулетхан</t>
  </si>
  <si>
    <t>Абенов Берик</t>
  </si>
  <si>
    <t>Абизов Нуралем</t>
  </si>
  <si>
    <t>Абилдаев Куламан</t>
  </si>
  <si>
    <t>Абилкасым Нурсултан</t>
  </si>
  <si>
    <t>Абсаметов Нариман</t>
  </si>
  <si>
    <t>Ажибаев Адиль</t>
  </si>
  <si>
    <t>Айдарбеков Владимир</t>
  </si>
  <si>
    <t>Айдарбеков Исмаил</t>
  </si>
  <si>
    <t>Аймагамбетов Олжас</t>
  </si>
  <si>
    <t>Айтуов Алишер</t>
  </si>
  <si>
    <t>Акимбеков Мейиржан</t>
  </si>
  <si>
    <t>Александров Петр</t>
  </si>
  <si>
    <t>Алимов Саламат</t>
  </si>
  <si>
    <t>Алимтай Рустем</t>
  </si>
  <si>
    <t>Альчуразов Андрей</t>
  </si>
  <si>
    <t>Анищюк Вячеслав</t>
  </si>
  <si>
    <t>Антипов Григорий</t>
  </si>
  <si>
    <t>Антонов Андрей</t>
  </si>
  <si>
    <t>Ардакулы Толагай</t>
  </si>
  <si>
    <t>Асильбеков Роман</t>
  </si>
  <si>
    <t>Аскаров Тимур</t>
  </si>
  <si>
    <t>Асламов Абдурахмон</t>
  </si>
  <si>
    <t>Аубакир Тимур</t>
  </si>
  <si>
    <t>Аубакиров Диар</t>
  </si>
  <si>
    <t>Аузбеков Адиль</t>
  </si>
  <si>
    <t>Ахат Арсен</t>
  </si>
  <si>
    <t>Ахметов Бауржан</t>
  </si>
  <si>
    <t>Ахметов Бахыт</t>
  </si>
  <si>
    <t>Базарбеков Икрам</t>
  </si>
  <si>
    <t>Байболатов Мади</t>
  </si>
  <si>
    <t>Баймухамедов Газиз</t>
  </si>
  <si>
    <t>Байтасов Арманжан</t>
  </si>
  <si>
    <t>Бакасарин Диас</t>
  </si>
  <si>
    <t>Баландин Александр</t>
  </si>
  <si>
    <t>Бексеитов Даир</t>
  </si>
  <si>
    <t>Бельбаев Бауржан</t>
  </si>
  <si>
    <t>Берденов Бекжан</t>
  </si>
  <si>
    <t>Бердибек Магжан</t>
  </si>
  <si>
    <t>Берлибаев Рустем</t>
  </si>
  <si>
    <t>Бертлеуов Орынбасар</t>
  </si>
  <si>
    <t>Бесибек Диас</t>
  </si>
  <si>
    <t>Бесов Руслан</t>
  </si>
  <si>
    <t>Бехтин Игорь</t>
  </si>
  <si>
    <t>Бийсенбаев Рустам</t>
  </si>
  <si>
    <t>Биндарев Артем</t>
  </si>
  <si>
    <t>Биксултанов Аскар</t>
  </si>
  <si>
    <t>Боков Константин</t>
  </si>
  <si>
    <t>Бухарев Руслан</t>
  </si>
  <si>
    <t>Ванин Антон</t>
  </si>
  <si>
    <t>Власов Максим</t>
  </si>
  <si>
    <t>Гаврилюк Владислав</t>
  </si>
  <si>
    <t>Галиев Ринат</t>
  </si>
  <si>
    <t>Голубев Андрей</t>
  </si>
  <si>
    <t>Грачев Николай</t>
  </si>
  <si>
    <t>Дегай Анатолий</t>
  </si>
  <si>
    <t>Джакишев Абылай</t>
  </si>
  <si>
    <t>Джандосов Ораз</t>
  </si>
  <si>
    <t>Джусакинов Ерсултан</t>
  </si>
  <si>
    <t>Дзауров Исмаил</t>
  </si>
  <si>
    <t>Дмитерчук Олександр</t>
  </si>
  <si>
    <t>Добрич Андрей</t>
  </si>
  <si>
    <t>Далдашев Дарын</t>
  </si>
  <si>
    <t>Досмамбетов Галым</t>
  </si>
  <si>
    <t>Дугаев Вячеслав</t>
  </si>
  <si>
    <t>Дуплищев Никита</t>
  </si>
  <si>
    <t>Дюпин Андрей</t>
  </si>
  <si>
    <t>Егорченко Александр</t>
  </si>
  <si>
    <t>Елеусизов Нурлан</t>
  </si>
  <si>
    <t>Ершов Радимир</t>
  </si>
  <si>
    <t>Есимчик Станислав</t>
  </si>
  <si>
    <t>Жабаев Максим</t>
  </si>
  <si>
    <t>Жакупбеков Талгат</t>
  </si>
  <si>
    <t>Жакыпбаев Рымбек</t>
  </si>
  <si>
    <t>Жали Алмас</t>
  </si>
  <si>
    <t>Жаманкулов Марат</t>
  </si>
  <si>
    <t>Жанасбеков Акежан</t>
  </si>
  <si>
    <t>Жапаров Алишер</t>
  </si>
  <si>
    <t>Жармагамбетов Ернар</t>
  </si>
  <si>
    <t>Жданов Ян</t>
  </si>
  <si>
    <t>Желдикбаев Айдос</t>
  </si>
  <si>
    <t xml:space="preserve">Зазулевский </t>
  </si>
  <si>
    <t>Захаров Евгений</t>
  </si>
  <si>
    <t>Злобин Александр</t>
  </si>
  <si>
    <t>Зальфигаров Тимур</t>
  </si>
  <si>
    <t>Зурабов Шамиль</t>
  </si>
  <si>
    <t>Ибрагимов Рахим</t>
  </si>
  <si>
    <t>Ибраимов Олжас</t>
  </si>
  <si>
    <t>Иванкин Антон</t>
  </si>
  <si>
    <t>Иванов Борис</t>
  </si>
  <si>
    <t>Игенбаев Есдаулет</t>
  </si>
  <si>
    <t>Избасаров Ильнур</t>
  </si>
  <si>
    <t>Исбасов Архат</t>
  </si>
  <si>
    <t>Ильященко Александр</t>
  </si>
  <si>
    <t>Иманбаев Азамат</t>
  </si>
  <si>
    <t>Исаев Хаджи</t>
  </si>
  <si>
    <t>Исаханов Ермек</t>
  </si>
  <si>
    <t>Итегулов Болат</t>
  </si>
  <si>
    <t>Кай Жан</t>
  </si>
  <si>
    <t>Какимжанов Елнур</t>
  </si>
  <si>
    <t>Какимжанов Ильхалид</t>
  </si>
  <si>
    <t>Калиев Адильжан</t>
  </si>
  <si>
    <t>Камал Хасан</t>
  </si>
  <si>
    <t>Кан Константин</t>
  </si>
  <si>
    <t>Канатжан Ержан</t>
  </si>
  <si>
    <t>Кансултан Ерлан</t>
  </si>
  <si>
    <t>Карантаев Данияр</t>
  </si>
  <si>
    <t>Карымсаков Бауржан</t>
  </si>
  <si>
    <t>Касым Алим Айхан</t>
  </si>
  <si>
    <t>Касымханов Бауржан</t>
  </si>
  <si>
    <t>Качай Алексей</t>
  </si>
  <si>
    <t>Кенесов Болысбай</t>
  </si>
  <si>
    <t>Кенжебаев Азиз</t>
  </si>
  <si>
    <t>Кивенко Дмитрий</t>
  </si>
  <si>
    <t>Кизат Максат</t>
  </si>
  <si>
    <t>Килич Рамазан</t>
  </si>
  <si>
    <t>Ким Андрей</t>
  </si>
  <si>
    <t>Ким Артем</t>
  </si>
  <si>
    <t>Ким Владимир</t>
  </si>
  <si>
    <t>Ким Сергей</t>
  </si>
  <si>
    <t>Ким Эдуард</t>
  </si>
  <si>
    <t>Кипарисов Филипп</t>
  </si>
  <si>
    <t>Кирсанов Никита</t>
  </si>
  <si>
    <t>Коберилзе Давид</t>
  </si>
  <si>
    <t>Козыркин Артем</t>
  </si>
  <si>
    <t>Кокенов Марат</t>
  </si>
  <si>
    <t>Колякин Евгений</t>
  </si>
  <si>
    <t>Конев Денис</t>
  </si>
  <si>
    <t>Котелевский Денис</t>
  </si>
  <si>
    <t>Котков Станислав</t>
  </si>
  <si>
    <t>Куангалиев Танат</t>
  </si>
  <si>
    <t>Куандыков Дидар</t>
  </si>
  <si>
    <t>Кудияров Сакен</t>
  </si>
  <si>
    <t>Кудряшов Константин</t>
  </si>
  <si>
    <t>Кулшанов Галымжан</t>
  </si>
  <si>
    <t>Кунакбаев Валихан</t>
  </si>
  <si>
    <t>Курочкин Андрей</t>
  </si>
  <si>
    <t>Кадырбаев Беглан</t>
  </si>
  <si>
    <t>Ли Олег</t>
  </si>
  <si>
    <t>Ли Юрий</t>
  </si>
  <si>
    <t>Мадаминов Макс</t>
  </si>
  <si>
    <t>Мадинов Ромин</t>
  </si>
  <si>
    <t>Мажикенов Азамат</t>
  </si>
  <si>
    <t>Малибаев Асылбек</t>
  </si>
  <si>
    <t>Мартыныш Радион</t>
  </si>
  <si>
    <t>Маслахатов Батухан</t>
  </si>
  <si>
    <t>Махамбетов Айбек</t>
  </si>
  <si>
    <t>Молчанов Владимир</t>
  </si>
  <si>
    <t>Мудров Денис</t>
  </si>
  <si>
    <t>Мун Владислав</t>
  </si>
  <si>
    <t>Мурзахметов Санжар</t>
  </si>
  <si>
    <t>Мусаев Асет</t>
  </si>
  <si>
    <t>Мусалимов Олег</t>
  </si>
  <si>
    <t>Мухамбетов Бегимжан</t>
  </si>
  <si>
    <t xml:space="preserve">Мухамеджанов </t>
  </si>
  <si>
    <t>Мухамедин Алмат</t>
  </si>
  <si>
    <t>Мухамедшалиев</t>
  </si>
  <si>
    <t>Мынгатов Олжас</t>
  </si>
  <si>
    <t>Мырзахметов Асан</t>
  </si>
  <si>
    <t>Нажметдинов Дастан</t>
  </si>
  <si>
    <t>Нарбеков Ернар</t>
  </si>
  <si>
    <t>Ним Станислав</t>
  </si>
  <si>
    <t>Нургалиев Габиден</t>
  </si>
  <si>
    <t xml:space="preserve">Нурмагамбетов </t>
  </si>
  <si>
    <t xml:space="preserve">Нурмухаметов </t>
  </si>
  <si>
    <t>Нуров Канат</t>
  </si>
  <si>
    <t>Нурходжаев Абылай</t>
  </si>
  <si>
    <t>Обласов Олег</t>
  </si>
  <si>
    <t>Омирхан Мажит</t>
  </si>
  <si>
    <t>Оразкулов Даулет</t>
  </si>
  <si>
    <t>Ордабаев Жалгас</t>
  </si>
  <si>
    <t>Османов Тимур</t>
  </si>
  <si>
    <t>Пазынич Олександр</t>
  </si>
  <si>
    <t>Пак Владислав</t>
  </si>
  <si>
    <t>Палымбетов Ербол</t>
  </si>
  <si>
    <t>Пономарев Андрей</t>
  </si>
  <si>
    <t>Попов Роман</t>
  </si>
  <si>
    <t>Потапов Максим</t>
  </si>
  <si>
    <t>Рамазанов Олжас</t>
  </si>
  <si>
    <t>Рахметов Мирсаид</t>
  </si>
  <si>
    <t>Рыбальченко Юрий</t>
  </si>
  <si>
    <t>Сабеков Нурлан</t>
  </si>
  <si>
    <t>Сабралиев Алибек</t>
  </si>
  <si>
    <t>Сабуров Дмитрий</t>
  </si>
  <si>
    <t>Сагынгалиев Нуржан</t>
  </si>
  <si>
    <t>Садвакасов Руслан</t>
  </si>
  <si>
    <t>Садыров Азизджан</t>
  </si>
  <si>
    <t>Сакенов Серик</t>
  </si>
  <si>
    <t>Сарманов Абай</t>
  </si>
  <si>
    <t>Сарсекеев Фархат</t>
  </si>
  <si>
    <t>Сарымсаков Кайрат</t>
  </si>
  <si>
    <t>Свейко Александр</t>
  </si>
  <si>
    <t>Семенов Даниил</t>
  </si>
  <si>
    <t>Сералы Жандос</t>
  </si>
  <si>
    <t>Серикхан Айдос</t>
  </si>
  <si>
    <t>Серяков Руслан</t>
  </si>
  <si>
    <t>Синдонис Илья</t>
  </si>
  <si>
    <t>Скурихин Виталий</t>
  </si>
  <si>
    <t>Сотников Павел</t>
  </si>
  <si>
    <t>Степанов Филипп</t>
  </si>
  <si>
    <t>Сулеев Ринат</t>
  </si>
  <si>
    <t>Сурауов Асхат</t>
  </si>
  <si>
    <t>Тайжан Санжар</t>
  </si>
  <si>
    <t>Такеев Расул</t>
  </si>
  <si>
    <t>Талапаев Роман</t>
  </si>
  <si>
    <t>Тамабаев Бахыт</t>
  </si>
  <si>
    <t>Темирхан Асет</t>
  </si>
  <si>
    <t>Тербалян Артур</t>
  </si>
  <si>
    <t>Тилекберды Данияр</t>
  </si>
  <si>
    <t>Тихоненко Сергей</t>
  </si>
  <si>
    <t>Ткаченко Юрий</t>
  </si>
  <si>
    <t>Тойганбаев Султан</t>
  </si>
  <si>
    <t>Толегенов Нурлан</t>
  </si>
  <si>
    <t>Тохметов Куаныш</t>
  </si>
  <si>
    <t>Туегалиев Нурлан</t>
  </si>
  <si>
    <t>Туленов Жандос</t>
  </si>
  <si>
    <t>Тулешев Бахтияр</t>
  </si>
  <si>
    <t>Турунов Тимур</t>
  </si>
  <si>
    <t>Турунов Халит</t>
  </si>
  <si>
    <t>Уразаков Роман</t>
  </si>
  <si>
    <t>Уразбеков Нуржан</t>
  </si>
  <si>
    <t>Уразов Рафаэль</t>
  </si>
  <si>
    <t>Усманов Тимур</t>
  </si>
  <si>
    <t>Успанов Максат</t>
  </si>
  <si>
    <t>Утеглов Диас</t>
  </si>
  <si>
    <t>Ужкемпиров</t>
  </si>
  <si>
    <t>Филимонов Вячеслав</t>
  </si>
  <si>
    <t>Филин Павел</t>
  </si>
  <si>
    <t>Фишман Михаил</t>
  </si>
  <si>
    <t>Хаким Улан</t>
  </si>
  <si>
    <t>Халилов Дияр</t>
  </si>
  <si>
    <t>Хассан Али</t>
  </si>
  <si>
    <t>Хен Александр</t>
  </si>
  <si>
    <t>Хусаинов Ануар</t>
  </si>
  <si>
    <t>Цай Павел</t>
  </si>
  <si>
    <t>Цакаев Магомед</t>
  </si>
  <si>
    <t>Чешков Антон</t>
  </si>
  <si>
    <t>Чикулаев Евгений</t>
  </si>
  <si>
    <t>Шакенов Арман</t>
  </si>
  <si>
    <t>Шалаханов Мади</t>
  </si>
  <si>
    <t>Шекербеков Куаныш</t>
  </si>
  <si>
    <t>Шипихин Дмитрий</t>
  </si>
  <si>
    <t>Юн Олег</t>
  </si>
  <si>
    <t>Юров Михаил</t>
  </si>
  <si>
    <t>Ким Рафаэль</t>
  </si>
  <si>
    <t>Талипов Аскар</t>
  </si>
  <si>
    <t>Ибрагимов Руслан</t>
  </si>
  <si>
    <t>Шоканов Нурсултан</t>
  </si>
  <si>
    <t>Смагулов Арман</t>
  </si>
  <si>
    <t>Тулемисов Касым</t>
  </si>
  <si>
    <t>Крюков Олег</t>
  </si>
  <si>
    <t>Рогозин Антон</t>
  </si>
  <si>
    <t>Сарманбаев Батыр</t>
  </si>
  <si>
    <t>Ачабаев Хасан</t>
  </si>
  <si>
    <t>Толемисов Касым</t>
  </si>
  <si>
    <t>Алексеев Алан</t>
  </si>
  <si>
    <t>Андарбаев Максим</t>
  </si>
  <si>
    <t>Арзуманов Сергей</t>
  </si>
  <si>
    <t>Ахметбаев Ансар</t>
  </si>
  <si>
    <t>Байдаулетов Кайрат</t>
  </si>
  <si>
    <t>Бейсмаков Олжас</t>
  </si>
  <si>
    <t>Денисеня Дмитрий (бан)</t>
  </si>
  <si>
    <t>Дидалов Дидал</t>
  </si>
  <si>
    <t>Жумахан Али</t>
  </si>
  <si>
    <t>Иманбакиев Руслан</t>
  </si>
  <si>
    <t>Карлавичус Айдас</t>
  </si>
  <si>
    <t>Кесен Юнус</t>
  </si>
  <si>
    <t>Кузнецов Роман</t>
  </si>
  <si>
    <t>Кушербаев Нуртай (бан)</t>
  </si>
  <si>
    <t>Лагода Александр</t>
  </si>
  <si>
    <t>Махмудов Акрам</t>
  </si>
  <si>
    <t>Машал Клеменс</t>
  </si>
  <si>
    <t>Нечаев Иван</t>
  </si>
  <si>
    <t>Решетов Ростислав</t>
  </si>
  <si>
    <t>Севальнев Антон</t>
  </si>
  <si>
    <t>Севастьянов Антон</t>
  </si>
  <si>
    <t>Сериков Сергей</t>
  </si>
  <si>
    <t>Скударнов Пётр</t>
  </si>
  <si>
    <t>Татаев Алишер</t>
  </si>
  <si>
    <t>Толеген Алимжан</t>
  </si>
  <si>
    <t>Толубаев Канат</t>
  </si>
  <si>
    <t>Тураханов Тимур</t>
  </si>
  <si>
    <t>Хабибулин Альберт</t>
  </si>
  <si>
    <t>Хомар Чингиз</t>
  </si>
  <si>
    <t>Храменков Олег</t>
  </si>
  <si>
    <t>Чернышев Данил</t>
  </si>
  <si>
    <t>Шинкаренко Александр</t>
  </si>
  <si>
    <t>Якименко Кирилл</t>
  </si>
  <si>
    <t>Яковлев Николай</t>
  </si>
  <si>
    <t>Мушекбаев Адиль</t>
  </si>
  <si>
    <t>Абильдаев Нурым (бан)</t>
  </si>
  <si>
    <t>Тасмурзаев Бауржан (бан)</t>
  </si>
  <si>
    <t/>
  </si>
  <si>
    <t>*</t>
  </si>
  <si>
    <t>база</t>
  </si>
  <si>
    <t>sort</t>
  </si>
  <si>
    <t>Кол-во штраф-ных баллов</t>
  </si>
  <si>
    <t xml:space="preserve">Очки всего </t>
  </si>
  <si>
    <t>Игроки</t>
  </si>
  <si>
    <t>№</t>
  </si>
  <si>
    <t>Уровень DPR</t>
  </si>
  <si>
    <t>Изме-нение уровня DRP</t>
  </si>
  <si>
    <t>Парный Рейтинг</t>
  </si>
  <si>
    <t xml:space="preserve"> (за последние 52 недели)</t>
  </si>
  <si>
    <r>
      <t xml:space="preserve">Очки 
</t>
    </r>
    <r>
      <rPr>
        <sz val="11"/>
        <color theme="7" tint="-0.499984740745262"/>
        <rFont val="Arial Narrow"/>
        <family val="2"/>
        <charset val="204"/>
      </rPr>
      <t>(изменение)</t>
    </r>
  </si>
  <si>
    <t>Тенисбаев Асхат (бан)</t>
  </si>
  <si>
    <t>Игроки с отсутствием допуска к турнирам:</t>
  </si>
  <si>
    <r>
      <t xml:space="preserve">Игроки, с допуском только к </t>
    </r>
    <r>
      <rPr>
        <b/>
        <sz val="12"/>
        <color rgb="FFC00000"/>
        <rFont val="Arial"/>
        <family val="2"/>
        <charset val="204"/>
      </rPr>
      <t>ПРОАМ</t>
    </r>
    <r>
      <rPr>
        <b/>
        <sz val="12"/>
        <color theme="1"/>
        <rFont val="Arial"/>
        <family val="2"/>
        <charset val="204"/>
      </rPr>
      <t xml:space="preserve"> турнирам:</t>
    </r>
  </si>
  <si>
    <t>Солдатенко Анатолий</t>
  </si>
  <si>
    <t>Ни Константин</t>
  </si>
  <si>
    <t>Место в рейтинге до последнего турнира</t>
  </si>
  <si>
    <t xml:space="preserve">дельта </t>
  </si>
  <si>
    <t>Очки в рейтинге до последнего турнира</t>
  </si>
  <si>
    <t>TOUR 360</t>
  </si>
  <si>
    <t>ё8</t>
  </si>
  <si>
    <r>
      <rPr>
        <b/>
        <sz val="11"/>
        <color theme="1"/>
        <rFont val="Arial Narrow"/>
        <family val="2"/>
        <charset val="204"/>
      </rPr>
      <t xml:space="preserve">GRAND SLAM </t>
    </r>
    <r>
      <rPr>
        <sz val="11"/>
        <color theme="1"/>
        <rFont val="Arial Narrow"/>
        <family val="2"/>
        <charset val="204"/>
      </rPr>
      <t>Турнир высшей категории</t>
    </r>
  </si>
  <si>
    <r>
      <rPr>
        <b/>
        <sz val="11"/>
        <color theme="1"/>
        <rFont val="Arial Narrow"/>
        <family val="2"/>
        <charset val="204"/>
      </rPr>
      <t xml:space="preserve">MASTERS </t>
    </r>
    <r>
      <rPr>
        <sz val="11"/>
        <color theme="1"/>
        <rFont val="Arial Narrow"/>
        <family val="2"/>
        <charset val="204"/>
      </rPr>
      <t>Турнир первой категории</t>
    </r>
  </si>
  <si>
    <r>
      <rPr>
        <b/>
        <sz val="11"/>
        <color theme="1"/>
        <rFont val="Arial Narrow"/>
        <family val="2"/>
        <charset val="204"/>
      </rPr>
      <t xml:space="preserve">TOUR </t>
    </r>
    <r>
      <rPr>
        <sz val="11"/>
        <color theme="1"/>
        <rFont val="Arial Narrow"/>
        <family val="2"/>
        <charset val="204"/>
      </rPr>
      <t>Турнир второй категории</t>
    </r>
  </si>
  <si>
    <t>CHALLENGER</t>
  </si>
  <si>
    <t>FUTURES</t>
  </si>
  <si>
    <t>SATELLITE_35</t>
  </si>
  <si>
    <t>SATELLITE_20</t>
  </si>
  <si>
    <t>Итоговая восьмерка</t>
  </si>
  <si>
    <t>Место</t>
  </si>
  <si>
    <t>Очки</t>
  </si>
  <si>
    <t>% пред.</t>
  </si>
  <si>
    <t>% пул</t>
  </si>
  <si>
    <t>Условия начисления очков</t>
  </si>
  <si>
    <t>- за каждый матч группового этапа</t>
  </si>
  <si>
    <t>- выигрыш в полуфинале</t>
  </si>
  <si>
    <t>- выигрыш финала</t>
  </si>
  <si>
    <t>бонус</t>
  </si>
  <si>
    <t>Ким Юрий Л.</t>
  </si>
  <si>
    <t>Бекбаев Аскар</t>
  </si>
  <si>
    <t>Сагнаев Ералы</t>
  </si>
  <si>
    <t>sort I</t>
  </si>
  <si>
    <t>Среднее кол-во очков, набираемых за турнир</t>
  </si>
  <si>
    <t>Турниров сыграно</t>
  </si>
  <si>
    <t>Tour</t>
  </si>
  <si>
    <t>место</t>
  </si>
  <si>
    <t>Сактаган Махсат</t>
  </si>
  <si>
    <t>Мамедов Кямран</t>
  </si>
  <si>
    <t xml:space="preserve"> </t>
  </si>
  <si>
    <t>Изменение</t>
  </si>
  <si>
    <r>
      <rPr>
        <b/>
        <sz val="10"/>
        <color theme="7" tint="-0.499984740745262"/>
        <rFont val="Arial Narrow"/>
        <family val="2"/>
        <charset val="204"/>
      </rPr>
      <t>Kargaly Doubles 360</t>
    </r>
    <r>
      <rPr>
        <sz val="10"/>
        <color theme="7" tint="-0.499984740745262"/>
        <rFont val="Arial Narrow"/>
        <family val="2"/>
        <charset val="204"/>
      </rPr>
      <t xml:space="preserve">
21-22 февраля 2026
Gorky Tennis Park 
(indoor hard)</t>
    </r>
  </si>
  <si>
    <r>
      <rPr>
        <b/>
        <sz val="10"/>
        <color theme="7" tint="-0.499984740745262"/>
        <rFont val="Arial Narrow"/>
        <family val="2"/>
        <charset val="204"/>
      </rPr>
      <t>PairPlay Cup 360</t>
    </r>
    <r>
      <rPr>
        <sz val="10"/>
        <color theme="7" tint="-0.499984740745262"/>
        <rFont val="Arial Narrow"/>
        <family val="2"/>
        <charset val="204"/>
      </rPr>
      <t xml:space="preserve">
24-25 января 2026
Gorky Tennis Park 
(indoor hard)</t>
    </r>
  </si>
  <si>
    <t>Тулкі Арсен</t>
  </si>
  <si>
    <t>Ермухамбетов Ерлік</t>
  </si>
  <si>
    <t>Еркимбаев Еділ</t>
  </si>
  <si>
    <t>ПАРНЫЙ МУЖСКОЙ РЕЙТИНГ КСЛТ</t>
  </si>
  <si>
    <r>
      <rPr>
        <b/>
        <sz val="10"/>
        <color theme="7" tint="-0.499984740745262"/>
        <rFont val="Arial Narrow"/>
        <family val="2"/>
        <charset val="204"/>
      </rPr>
      <t>Challenge MIXED 360</t>
    </r>
    <r>
      <rPr>
        <sz val="10"/>
        <color theme="7" tint="-0.499984740745262"/>
        <rFont val="Arial Narrow"/>
        <family val="2"/>
        <charset val="204"/>
      </rPr>
      <t xml:space="preserve">
28 февраля - 01 марта 2026
Alatau 
(indoor hard)</t>
    </r>
  </si>
  <si>
    <t>очки</t>
  </si>
  <si>
    <r>
      <rPr>
        <b/>
        <sz val="10"/>
        <color theme="7" tint="-0.499984740745262"/>
        <rFont val="Arial Narrow"/>
        <family val="2"/>
        <charset val="204"/>
      </rPr>
      <t>Almaty Federation Doubles 360</t>
    </r>
    <r>
      <rPr>
        <sz val="10"/>
        <color theme="7" tint="-0.499984740745262"/>
        <rFont val="Arial Narrow"/>
        <family val="2"/>
        <charset val="204"/>
      </rPr>
      <t xml:space="preserve">
07 марта 2026
CSKA 
(indoor hard)</t>
    </r>
  </si>
  <si>
    <t>ФИО</t>
  </si>
  <si>
    <t>Вольке Томас</t>
  </si>
  <si>
    <r>
      <rPr>
        <b/>
        <sz val="10"/>
        <color theme="7" tint="-0.499984740745262"/>
        <rFont val="Arial Narrow"/>
        <family val="2"/>
        <charset val="204"/>
      </rPr>
      <t>Challenger MIXED 360</t>
    </r>
    <r>
      <rPr>
        <sz val="10"/>
        <color theme="7" tint="-0.499984740745262"/>
        <rFont val="Arial Narrow"/>
        <family val="2"/>
        <charset val="204"/>
      </rPr>
      <t xml:space="preserve">
04-05 апреля 2026
Alatau 
(indoor hard)</t>
    </r>
  </si>
  <si>
    <t>Бондарцов Кирилл</t>
  </si>
  <si>
    <t>CHALLENGER 215</t>
  </si>
  <si>
    <r>
      <rPr>
        <b/>
        <sz val="10"/>
        <color theme="7" tint="-0.499984740745262"/>
        <rFont val="Arial Narrow"/>
        <family val="2"/>
        <charset val="204"/>
      </rPr>
      <t>Koktem Doubles 215</t>
    </r>
    <r>
      <rPr>
        <sz val="10"/>
        <color theme="7" tint="-0.499984740745262"/>
        <rFont val="Arial Narrow"/>
        <family val="2"/>
        <charset val="204"/>
      </rPr>
      <t xml:space="preserve">
11 апреля 2026
Baganashil 
(outdoor hard)</t>
    </r>
  </si>
  <si>
    <t>Абенов Даниар</t>
  </si>
  <si>
    <t>Дивеев Фуат</t>
  </si>
  <si>
    <t>4,0*</t>
  </si>
  <si>
    <t>5,0*</t>
  </si>
  <si>
    <t>4,5*</t>
  </si>
  <si>
    <t>3,5*</t>
  </si>
  <si>
    <t>3,0*</t>
  </si>
  <si>
    <t>Матвеев Григорий</t>
  </si>
  <si>
    <t>Кулибаев Аскар</t>
  </si>
  <si>
    <t>Гончаров Владислав</t>
  </si>
  <si>
    <t>Дзейник Артем</t>
  </si>
  <si>
    <t>Гильванов Андрей</t>
  </si>
  <si>
    <t>Актанов Тимур</t>
  </si>
  <si>
    <t>Кожасбаев Руслан</t>
  </si>
  <si>
    <t>Никулин Борис</t>
  </si>
  <si>
    <t>Ниязов Темур</t>
  </si>
  <si>
    <t>Тайжан Мухтар</t>
  </si>
  <si>
    <t>Тартаковский Михаил</t>
  </si>
  <si>
    <t>Шадиев Рахим</t>
  </si>
  <si>
    <t>Аманбаев Берик</t>
  </si>
  <si>
    <t>Насыров Назым</t>
  </si>
  <si>
    <t>Байжанов Даурен</t>
  </si>
  <si>
    <t>Дакенов Адильхан</t>
  </si>
  <si>
    <t>Кошанов Газиз</t>
  </si>
  <si>
    <t>Калиакпаров Талгат</t>
  </si>
  <si>
    <t>Изме-нение БАЗЫ</t>
  </si>
  <si>
    <t>Изме-нение ЗВЕЗДЫ</t>
  </si>
  <si>
    <t>Изменение ОБНОВЛЕНИЕ</t>
  </si>
  <si>
    <t>4,0</t>
  </si>
  <si>
    <t>5,0</t>
  </si>
  <si>
    <t>4,5</t>
  </si>
  <si>
    <t>3,5</t>
  </si>
  <si>
    <t>3,0</t>
  </si>
  <si>
    <t>n/a</t>
  </si>
  <si>
    <t>Изме-нение базы</t>
  </si>
  <si>
    <t>Изме-нение звездочки *</t>
  </si>
  <si>
    <t>Уровень DPR ОБНОВА</t>
  </si>
  <si>
    <t>0,0</t>
  </si>
  <si>
    <t>F</t>
  </si>
  <si>
    <t>Кебекбаев Мейржан</t>
  </si>
  <si>
    <t>Бахтиев Руслан</t>
  </si>
  <si>
    <t>Су-Джин-Ю Ильяхат</t>
  </si>
  <si>
    <t xml:space="preserve"> +*</t>
  </si>
  <si>
    <t>+0,5 –*</t>
  </si>
  <si>
    <t>–0,5 +*</t>
  </si>
  <si>
    <t xml:space="preserve"> –*</t>
  </si>
  <si>
    <t>+5,0</t>
  </si>
  <si>
    <t>+5,0 –*</t>
  </si>
  <si>
    <t>+1,0 +*</t>
  </si>
  <si>
    <t>+1,0</t>
  </si>
  <si>
    <t>+3,5</t>
  </si>
  <si>
    <t>+0,5 +*</t>
  </si>
  <si>
    <t>+0,5</t>
  </si>
  <si>
    <t>+3,5 –*</t>
  </si>
  <si>
    <t>+3,0</t>
  </si>
  <si>
    <t>+3,0 +*</t>
  </si>
  <si>
    <t>–0,5</t>
  </si>
  <si>
    <t>+3,0 –*</t>
  </si>
  <si>
    <t>Атанов Виктор</t>
  </si>
  <si>
    <t>Вольке Софус</t>
  </si>
  <si>
    <t>Буриев Саидалимахмуд</t>
  </si>
  <si>
    <r>
      <rPr>
        <b/>
        <sz val="10"/>
        <color theme="7" tint="-0.499984740745262"/>
        <rFont val="Arial Narrow"/>
        <family val="2"/>
        <charset val="204"/>
      </rPr>
      <t>Challenge MIXED 360</t>
    </r>
    <r>
      <rPr>
        <sz val="10"/>
        <color theme="7" tint="-0.499984740745262"/>
        <rFont val="Arial Narrow"/>
        <family val="2"/>
        <charset val="204"/>
      </rPr>
      <t xml:space="preserve">
06-07 июня 2026
CSKA 
(outdoor clay)</t>
    </r>
  </si>
  <si>
    <t>Балмагамбет Касымхан</t>
  </si>
  <si>
    <t>Галиев Галым</t>
  </si>
  <si>
    <t>Сулеев Андрей</t>
  </si>
  <si>
    <r>
      <rPr>
        <b/>
        <sz val="10"/>
        <color theme="7" tint="-0.499984740745262"/>
        <rFont val="Arial Narrow"/>
        <family val="2"/>
        <charset val="204"/>
      </rPr>
      <t>Challenge MIXED 360</t>
    </r>
    <r>
      <rPr>
        <sz val="10"/>
        <color theme="7" tint="-0.499984740745262"/>
        <rFont val="Arial Narrow"/>
        <family val="2"/>
        <charset val="204"/>
      </rPr>
      <t xml:space="preserve">
26 июля 2026
Alatau 
(outdoor clay)</t>
    </r>
  </si>
  <si>
    <t>игроков-любителей теннис на 14 сентября 2026 года</t>
  </si>
  <si>
    <t>Дакенов Мейірхан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</si>
</sst>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\(\+#,###\);\(\–#,###\);\(#0\)"/>
    <numFmt numFmtId="165" formatCode="0.0"/>
    <numFmt numFmtId="166" formatCode="\(\+##,##0.0\);\(\–##,##0.0\);\(#0\)"/>
    <numFmt numFmtId="167" formatCode="\(\+#\);\(\–#\);\(#,##0\)"/>
    <numFmt numFmtId="168" formatCode="#,##0.0"/>
    <numFmt numFmtId="169" formatCode="0.0%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Arial"/>
      <family val="2"/>
      <charset val="204"/>
    </font>
    <font>
      <b/>
      <sz val="9"/>
      <color theme="1" tint="0.249977111117893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rgb="FF00B050"/>
      <name val="Arial"/>
      <family val="2"/>
      <charset val="204"/>
    </font>
    <font>
      <sz val="12"/>
      <color rgb="FFFF0000"/>
      <name val="Arial"/>
      <family val="2"/>
      <charset val="204"/>
    </font>
    <font>
      <sz val="11"/>
      <color theme="0"/>
      <name val="Calibri"/>
      <family val="2"/>
      <charset val="204"/>
      <scheme val="minor"/>
    </font>
    <font>
      <sz val="9"/>
      <color theme="0"/>
      <name val="Calibri"/>
      <family val="2"/>
      <charset val="204"/>
      <scheme val="minor"/>
    </font>
    <font>
      <b/>
      <sz val="11"/>
      <color rgb="FFFF0000"/>
      <name val="Arial"/>
      <family val="2"/>
      <charset val="204"/>
    </font>
    <font>
      <b/>
      <sz val="9"/>
      <color rgb="FF00B050"/>
      <name val="Arial"/>
      <family val="2"/>
      <charset val="204"/>
    </font>
    <font>
      <b/>
      <sz val="11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 tint="0.249977111117893"/>
      <name val="Arial"/>
      <family val="2"/>
      <charset val="204"/>
    </font>
    <font>
      <sz val="11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1"/>
      <color theme="7" tint="-0.499984740745262"/>
      <name val="Calibri"/>
      <family val="2"/>
      <charset val="204"/>
      <scheme val="minor"/>
    </font>
    <font>
      <sz val="16"/>
      <color theme="7" tint="-0.499984740745262"/>
      <name val="Arial"/>
      <family val="2"/>
      <charset val="204"/>
    </font>
    <font>
      <sz val="11"/>
      <color theme="7" tint="-0.499984740745262"/>
      <name val="Calibri"/>
      <family val="2"/>
      <charset val="204"/>
      <scheme val="minor"/>
    </font>
    <font>
      <sz val="14"/>
      <color theme="7" tint="-0.499984740745262"/>
      <name val="Arial"/>
      <family val="2"/>
      <charset val="204"/>
    </font>
    <font>
      <sz val="11"/>
      <color theme="7" tint="-0.499984740745262"/>
      <name val="Arial"/>
      <family val="2"/>
      <charset val="204"/>
    </font>
    <font>
      <b/>
      <sz val="11"/>
      <color theme="7" tint="-0.499984740745262"/>
      <name val="Arial Narrow"/>
      <family val="2"/>
      <charset val="204"/>
    </font>
    <font>
      <sz val="11"/>
      <color theme="7" tint="-0.499984740745262"/>
      <name val="Calibri"/>
      <family val="2"/>
      <scheme val="minor"/>
    </font>
    <font>
      <b/>
      <sz val="12"/>
      <color theme="7" tint="-0.499984740745262"/>
      <name val="Arial Narrow"/>
      <family val="2"/>
      <charset val="204"/>
    </font>
    <font>
      <b/>
      <sz val="10"/>
      <color theme="7" tint="-0.499984740745262"/>
      <name val="Arial Narrow"/>
      <family val="2"/>
      <charset val="204"/>
    </font>
    <font>
      <sz val="11"/>
      <color theme="7" tint="-0.499984740745262"/>
      <name val="Arial Narrow"/>
      <family val="2"/>
      <charset val="204"/>
    </font>
    <font>
      <sz val="10"/>
      <color theme="7" tint="-0.499984740745262"/>
      <name val="Arial Narrow"/>
      <family val="2"/>
      <charset val="204"/>
    </font>
    <font>
      <b/>
      <sz val="12"/>
      <color theme="7" tint="-0.499984740745262"/>
      <name val="Calibri"/>
      <family val="2"/>
      <charset val="204"/>
      <scheme val="minor"/>
    </font>
    <font>
      <b/>
      <sz val="12"/>
      <color theme="1"/>
      <name val="Arial"/>
      <family val="2"/>
      <charset val="204"/>
    </font>
    <font>
      <b/>
      <sz val="12"/>
      <color rgb="FFC0000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2" tint="-0.499984740745262"/>
      <name val="Arial"/>
      <family val="2"/>
      <charset val="204"/>
    </font>
    <font>
      <sz val="9"/>
      <color theme="2" tint="-0.499984740745262"/>
      <name val="Arial"/>
      <family val="2"/>
      <charset val="204"/>
    </font>
    <font>
      <sz val="8"/>
      <color theme="2" tint="-0.499984740745262"/>
      <name val="Arial Narrow"/>
      <family val="2"/>
      <charset val="204"/>
    </font>
    <font>
      <sz val="8"/>
      <color theme="2" tint="-0.499984740745262"/>
      <name val="Calibri"/>
      <family val="2"/>
      <charset val="204"/>
      <scheme val="minor"/>
    </font>
    <font>
      <b/>
      <sz val="10"/>
      <color rgb="FF000118"/>
      <name val="Nunito Sans"/>
      <charset val="204"/>
    </font>
    <font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1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b/>
      <sz val="8"/>
      <color theme="7" tint="-0.499984740745262"/>
      <name val="Arial Narrow"/>
      <family val="2"/>
      <charset val="204"/>
    </font>
    <font>
      <sz val="6"/>
      <color theme="1"/>
      <name val="Calibri"/>
      <family val="2"/>
      <scheme val="minor"/>
    </font>
    <font>
      <b/>
      <sz val="11"/>
      <color theme="0" tint="-0.499984740745262"/>
      <name val="Calibri"/>
      <family val="2"/>
      <charset val="204"/>
      <scheme val="minor"/>
    </font>
    <font>
      <sz val="11"/>
      <color theme="7" tint="-0.249977111117893"/>
      <name val="Arial"/>
      <family val="2"/>
      <charset val="204"/>
    </font>
    <font>
      <sz val="11"/>
      <color rgb="FFC00000"/>
      <name val="Arial"/>
      <family val="2"/>
      <charset val="204"/>
    </font>
    <font>
      <b/>
      <sz val="9"/>
      <color rgb="FFC00000"/>
      <name val="Arial"/>
      <family val="2"/>
      <charset val="204"/>
    </font>
    <font>
      <sz val="11"/>
      <color theme="8" tint="0.39997558519241921"/>
      <name val="Calibri"/>
      <family val="2"/>
      <scheme val="minor"/>
    </font>
    <font>
      <sz val="12"/>
      <name val="Arial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36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165" fontId="0" fillId="0" borderId="0" xfId="0" applyNumberFormat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shrinkToFit="1"/>
    </xf>
    <xf numFmtId="167" fontId="16" fillId="0" borderId="3" xfId="0" applyNumberFormat="1" applyFont="1" applyBorder="1" applyAlignment="1">
      <alignment horizontal="center" vertical="center" shrinkToFit="1"/>
    </xf>
    <xf numFmtId="3" fontId="17" fillId="0" borderId="20" xfId="0" applyNumberFormat="1" applyFont="1" applyBorder="1" applyAlignment="1">
      <alignment horizontal="center" vertical="center" shrinkToFit="1"/>
    </xf>
    <xf numFmtId="3" fontId="18" fillId="0" borderId="13" xfId="0" applyNumberFormat="1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168" fontId="17" fillId="0" borderId="20" xfId="0" applyNumberFormat="1" applyFont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 shrinkToFit="1"/>
    </xf>
    <xf numFmtId="166" fontId="14" fillId="0" borderId="1" xfId="0" applyNumberFormat="1" applyFont="1" applyBorder="1" applyAlignment="1">
      <alignment horizontal="center" vertical="center" shrinkToFi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center" vertical="center" wrapText="1"/>
    </xf>
    <xf numFmtId="0" fontId="20" fillId="0" borderId="0" xfId="0" applyFont="1" applyAlignment="1">
      <alignment vertical="center" wrapText="1"/>
    </xf>
    <xf numFmtId="0" fontId="0" fillId="0" borderId="18" xfId="0" applyBorder="1" applyAlignment="1">
      <alignment horizontal="center"/>
    </xf>
    <xf numFmtId="3" fontId="15" fillId="0" borderId="13" xfId="0" applyNumberFormat="1" applyFont="1" applyBorder="1" applyAlignment="1">
      <alignment horizontal="center" vertical="center" shrinkToFit="1"/>
    </xf>
    <xf numFmtId="0" fontId="9" fillId="0" borderId="26" xfId="0" applyFont="1" applyBorder="1" applyAlignment="1">
      <alignment horizontal="left" vertical="center" indent="2" shrinkToFit="1"/>
    </xf>
    <xf numFmtId="0" fontId="9" fillId="0" borderId="27" xfId="0" applyFont="1" applyBorder="1" applyAlignment="1">
      <alignment horizontal="left" vertical="center" indent="2" shrinkToFit="1"/>
    </xf>
    <xf numFmtId="165" fontId="9" fillId="0" borderId="27" xfId="0" applyNumberFormat="1" applyFont="1" applyBorder="1" applyAlignment="1">
      <alignment horizontal="left" vertical="center" indent="2" shrinkToFit="1"/>
    </xf>
    <xf numFmtId="0" fontId="8" fillId="0" borderId="0" xfId="0" applyFont="1" applyAlignment="1">
      <alignment horizontal="left" vertical="center" wrapText="1" indent="2"/>
    </xf>
    <xf numFmtId="0" fontId="10" fillId="0" borderId="29" xfId="0" applyFont="1" applyBorder="1" applyAlignment="1">
      <alignment horizontal="left" vertical="center" wrapText="1" indent="1"/>
    </xf>
    <xf numFmtId="165" fontId="0" fillId="0" borderId="29" xfId="0" applyNumberFormat="1" applyBorder="1" applyAlignment="1">
      <alignment horizontal="center"/>
    </xf>
    <xf numFmtId="0" fontId="13" fillId="0" borderId="29" xfId="0" applyFont="1" applyBorder="1" applyAlignment="1">
      <alignment horizontal="center" vertical="center" shrinkToFit="1"/>
    </xf>
    <xf numFmtId="164" fontId="7" fillId="0" borderId="29" xfId="0" applyNumberFormat="1" applyFont="1" applyBorder="1" applyAlignment="1">
      <alignment horizontal="center" vertical="center" shrinkToFit="1"/>
    </xf>
    <xf numFmtId="3" fontId="15" fillId="0" borderId="37" xfId="0" applyNumberFormat="1" applyFont="1" applyBorder="1" applyAlignment="1">
      <alignment horizontal="center" vertical="center" shrinkToFit="1"/>
    </xf>
    <xf numFmtId="167" fontId="16" fillId="0" borderId="29" xfId="0" applyNumberFormat="1" applyFont="1" applyBorder="1" applyAlignment="1">
      <alignment horizontal="center" vertical="center" shrinkToFit="1"/>
    </xf>
    <xf numFmtId="0" fontId="17" fillId="0" borderId="29" xfId="0" applyFont="1" applyBorder="1" applyAlignment="1">
      <alignment horizontal="center" vertical="center" shrinkToFit="1"/>
    </xf>
    <xf numFmtId="168" fontId="17" fillId="0" borderId="38" xfId="0" applyNumberFormat="1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left" vertical="center" wrapText="1" indent="1"/>
    </xf>
    <xf numFmtId="165" fontId="0" fillId="0" borderId="41" xfId="0" applyNumberFormat="1" applyBorder="1" applyAlignment="1">
      <alignment horizontal="center"/>
    </xf>
    <xf numFmtId="0" fontId="0" fillId="0" borderId="42" xfId="0" applyBorder="1" applyAlignment="1">
      <alignment horizontal="center"/>
    </xf>
    <xf numFmtId="0" fontId="9" fillId="0" borderId="28" xfId="0" applyFont="1" applyBorder="1" applyAlignment="1">
      <alignment horizontal="left" vertical="center" indent="2" shrinkToFit="1"/>
    </xf>
    <xf numFmtId="0" fontId="0" fillId="0" borderId="43" xfId="0" applyBorder="1" applyAlignment="1">
      <alignment horizontal="center"/>
    </xf>
    <xf numFmtId="0" fontId="13" fillId="0" borderId="41" xfId="0" applyFont="1" applyBorder="1" applyAlignment="1">
      <alignment horizontal="center" vertical="center" shrinkToFit="1"/>
    </xf>
    <xf numFmtId="164" fontId="7" fillId="0" borderId="16" xfId="0" applyNumberFormat="1" applyFont="1" applyBorder="1" applyAlignment="1">
      <alignment horizontal="center" vertical="center" shrinkToFit="1"/>
    </xf>
    <xf numFmtId="3" fontId="15" fillId="0" borderId="15" xfId="0" applyNumberFormat="1" applyFont="1" applyBorder="1" applyAlignment="1">
      <alignment horizontal="center" vertical="center" shrinkToFit="1"/>
    </xf>
    <xf numFmtId="167" fontId="16" fillId="0" borderId="16" xfId="0" applyNumberFormat="1" applyFont="1" applyBorder="1" applyAlignment="1">
      <alignment horizontal="center" vertical="center" shrinkToFit="1"/>
    </xf>
    <xf numFmtId="3" fontId="17" fillId="0" borderId="17" xfId="0" applyNumberFormat="1" applyFont="1" applyBorder="1" applyAlignment="1">
      <alignment horizontal="center" vertical="center" shrinkToFit="1"/>
    </xf>
    <xf numFmtId="3" fontId="18" fillId="0" borderId="15" xfId="0" applyNumberFormat="1" applyFont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168" fontId="17" fillId="0" borderId="17" xfId="0" applyNumberFormat="1" applyFont="1" applyBorder="1" applyAlignment="1">
      <alignment horizontal="center" vertical="center" shrinkToFit="1"/>
    </xf>
    <xf numFmtId="168" fontId="17" fillId="0" borderId="12" xfId="0" applyNumberFormat="1" applyFont="1" applyBorder="1" applyAlignment="1">
      <alignment horizontal="center" vertical="center" shrinkToFit="1"/>
    </xf>
    <xf numFmtId="168" fontId="17" fillId="0" borderId="44" xfId="0" applyNumberFormat="1" applyFont="1" applyBorder="1" applyAlignment="1">
      <alignment horizontal="center" vertical="center" shrinkToFit="1"/>
    </xf>
    <xf numFmtId="167" fontId="16" fillId="0" borderId="12" xfId="0" applyNumberFormat="1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5" fillId="0" borderId="0" xfId="1" applyAlignment="1">
      <alignment horizontal="center"/>
    </xf>
    <xf numFmtId="0" fontId="5" fillId="0" borderId="0" xfId="1" applyAlignment="1">
      <alignment horizontal="left"/>
    </xf>
    <xf numFmtId="0" fontId="5" fillId="0" borderId="0" xfId="1"/>
    <xf numFmtId="0" fontId="40" fillId="0" borderId="0" xfId="1" applyFont="1"/>
    <xf numFmtId="16" fontId="5" fillId="0" borderId="0" xfId="1" applyNumberFormat="1" applyAlignment="1">
      <alignment horizontal="left"/>
    </xf>
    <xf numFmtId="0" fontId="5" fillId="0" borderId="0" xfId="1" applyAlignment="1">
      <alignment vertical="center"/>
    </xf>
    <xf numFmtId="0" fontId="5" fillId="0" borderId="0" xfId="1" applyAlignment="1">
      <alignment horizontal="center" vertical="center"/>
    </xf>
    <xf numFmtId="0" fontId="41" fillId="0" borderId="0" xfId="1" applyFont="1" applyAlignment="1">
      <alignment horizontal="center" vertical="center"/>
    </xf>
    <xf numFmtId="0" fontId="35" fillId="0" borderId="0" xfId="1" applyFont="1" applyAlignment="1">
      <alignment vertical="center"/>
    </xf>
    <xf numFmtId="0" fontId="42" fillId="0" borderId="0" xfId="1" applyFont="1" applyAlignment="1">
      <alignment horizontal="center" vertical="center"/>
    </xf>
    <xf numFmtId="0" fontId="46" fillId="10" borderId="1" xfId="1" applyFont="1" applyFill="1" applyBorder="1" applyAlignment="1">
      <alignment horizontal="center" vertical="center"/>
    </xf>
    <xf numFmtId="0" fontId="46" fillId="0" borderId="0" xfId="1" applyFont="1" applyAlignment="1">
      <alignment vertical="center"/>
    </xf>
    <xf numFmtId="0" fontId="47" fillId="0" borderId="1" xfId="1" applyFont="1" applyBorder="1" applyAlignment="1">
      <alignment horizontal="center" vertical="center"/>
    </xf>
    <xf numFmtId="0" fontId="48" fillId="11" borderId="1" xfId="1" applyFont="1" applyFill="1" applyBorder="1" applyAlignment="1">
      <alignment horizontal="center" vertical="center"/>
    </xf>
    <xf numFmtId="0" fontId="8" fillId="0" borderId="3" xfId="1" applyFont="1" applyBorder="1" applyAlignment="1">
      <alignment horizontal="center" vertical="center" shrinkToFit="1"/>
    </xf>
    <xf numFmtId="2" fontId="5" fillId="0" borderId="1" xfId="1" applyNumberFormat="1" applyBorder="1" applyAlignment="1">
      <alignment horizontal="center" vertical="center"/>
    </xf>
    <xf numFmtId="0" fontId="41" fillId="0" borderId="1" xfId="1" applyFont="1" applyBorder="1" applyAlignment="1">
      <alignment horizontal="center" vertical="center"/>
    </xf>
    <xf numFmtId="0" fontId="5" fillId="0" borderId="2" xfId="1" applyBorder="1" applyAlignment="1">
      <alignment vertical="center"/>
    </xf>
    <xf numFmtId="0" fontId="8" fillId="12" borderId="3" xfId="1" applyFont="1" applyFill="1" applyBorder="1" applyAlignment="1">
      <alignment horizontal="center" vertical="center" shrinkToFit="1"/>
    </xf>
    <xf numFmtId="0" fontId="5" fillId="0" borderId="1" xfId="1" applyBorder="1" applyAlignment="1">
      <alignment horizontal="center" vertical="center"/>
    </xf>
    <xf numFmtId="0" fontId="42" fillId="0" borderId="1" xfId="1" applyFont="1" applyBorder="1" applyAlignment="1">
      <alignment horizontal="center" vertical="center"/>
    </xf>
    <xf numFmtId="0" fontId="35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shrinkToFit="1"/>
    </xf>
    <xf numFmtId="169" fontId="41" fillId="0" borderId="1" xfId="1" applyNumberFormat="1" applyFont="1" applyBorder="1" applyAlignment="1">
      <alignment horizontal="center" vertical="center"/>
    </xf>
    <xf numFmtId="0" fontId="5" fillId="0" borderId="3" xfId="1" applyBorder="1" applyAlignment="1">
      <alignment vertical="center"/>
    </xf>
    <xf numFmtId="169" fontId="42" fillId="0" borderId="1" xfId="1" applyNumberFormat="1" applyFont="1" applyBorder="1" applyAlignment="1">
      <alignment horizontal="center" vertical="center"/>
    </xf>
    <xf numFmtId="169" fontId="41" fillId="12" borderId="1" xfId="1" applyNumberFormat="1" applyFont="1" applyFill="1" applyBorder="1" applyAlignment="1">
      <alignment horizontal="center" vertical="center"/>
    </xf>
    <xf numFmtId="169" fontId="41" fillId="12" borderId="2" xfId="1" applyNumberFormat="1" applyFont="1" applyFill="1" applyBorder="1" applyAlignment="1">
      <alignment horizontal="center" vertical="center"/>
    </xf>
    <xf numFmtId="169" fontId="41" fillId="0" borderId="3" xfId="1" applyNumberFormat="1" applyFont="1" applyBorder="1" applyAlignment="1">
      <alignment horizontal="center" vertical="center"/>
    </xf>
    <xf numFmtId="0" fontId="5" fillId="12" borderId="2" xfId="1" applyFill="1" applyBorder="1" applyAlignment="1">
      <alignment vertical="center"/>
    </xf>
    <xf numFmtId="169" fontId="41" fillId="12" borderId="3" xfId="1" applyNumberFormat="1" applyFont="1" applyFill="1" applyBorder="1" applyAlignment="1">
      <alignment horizontal="center" vertical="center"/>
    </xf>
    <xf numFmtId="0" fontId="8" fillId="12" borderId="1" xfId="1" applyFont="1" applyFill="1" applyBorder="1" applyAlignment="1">
      <alignment horizontal="center" vertical="center" shrinkToFit="1"/>
    </xf>
    <xf numFmtId="0" fontId="46" fillId="12" borderId="1" xfId="1" applyFont="1" applyFill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0" fontId="8" fillId="12" borderId="1" xfId="1" applyFont="1" applyFill="1" applyBorder="1" applyAlignment="1">
      <alignment horizontal="center" vertical="center" wrapText="1"/>
    </xf>
    <xf numFmtId="0" fontId="50" fillId="0" borderId="1" xfId="0" applyFont="1" applyBorder="1" applyAlignment="1">
      <alignment horizontal="center"/>
    </xf>
    <xf numFmtId="0" fontId="50" fillId="0" borderId="36" xfId="0" applyFont="1" applyBorder="1" applyAlignment="1">
      <alignment horizontal="center"/>
    </xf>
    <xf numFmtId="0" fontId="50" fillId="0" borderId="39" xfId="0" applyFont="1" applyBorder="1" applyAlignment="1">
      <alignment horizontal="center"/>
    </xf>
    <xf numFmtId="0" fontId="50" fillId="0" borderId="40" xfId="0" applyFont="1" applyBorder="1" applyAlignment="1">
      <alignment horizontal="center"/>
    </xf>
    <xf numFmtId="0" fontId="50" fillId="0" borderId="0" xfId="0" applyFont="1"/>
    <xf numFmtId="0" fontId="36" fillId="7" borderId="1" xfId="0" applyFont="1" applyFill="1" applyBorder="1" applyAlignment="1">
      <alignment horizontal="center" vertical="center" shrinkToFit="1"/>
    </xf>
    <xf numFmtId="164" fontId="37" fillId="7" borderId="3" xfId="0" applyNumberFormat="1" applyFont="1" applyFill="1" applyBorder="1" applyAlignment="1">
      <alignment horizontal="center" vertical="center" shrinkToFit="1"/>
    </xf>
    <xf numFmtId="3" fontId="36" fillId="7" borderId="13" xfId="0" applyNumberFormat="1" applyFont="1" applyFill="1" applyBorder="1" applyAlignment="1">
      <alignment horizontal="center" vertical="center" shrinkToFit="1"/>
    </xf>
    <xf numFmtId="0" fontId="36" fillId="7" borderId="3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left" vertical="center" indent="2" shrinkToFit="1"/>
    </xf>
    <xf numFmtId="164" fontId="7" fillId="0" borderId="1" xfId="0" applyNumberFormat="1" applyFont="1" applyBorder="1" applyAlignment="1">
      <alignment horizontal="center" vertical="center" shrinkToFit="1"/>
    </xf>
    <xf numFmtId="3" fontId="15" fillId="0" borderId="1" xfId="0" applyNumberFormat="1" applyFont="1" applyBorder="1" applyAlignment="1">
      <alignment horizontal="center" vertical="center" shrinkToFit="1"/>
    </xf>
    <xf numFmtId="167" fontId="16" fillId="0" borderId="1" xfId="0" applyNumberFormat="1" applyFont="1" applyBorder="1" applyAlignment="1">
      <alignment horizontal="center" vertical="center" shrinkToFit="1"/>
    </xf>
    <xf numFmtId="3" fontId="17" fillId="0" borderId="1" xfId="0" applyNumberFormat="1" applyFont="1" applyBorder="1" applyAlignment="1">
      <alignment horizontal="center" vertical="center" shrinkToFit="1"/>
    </xf>
    <xf numFmtId="3" fontId="18" fillId="0" borderId="1" xfId="0" applyNumberFormat="1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168" fontId="17" fillId="0" borderId="1" xfId="0" applyNumberFormat="1" applyFont="1" applyBorder="1" applyAlignment="1">
      <alignment horizontal="center" vertical="center" shrinkToFit="1"/>
    </xf>
    <xf numFmtId="0" fontId="13" fillId="0" borderId="13" xfId="0" applyFont="1" applyBorder="1" applyAlignment="1">
      <alignment horizontal="center" vertical="center" shrinkToFit="1"/>
    </xf>
    <xf numFmtId="0" fontId="13" fillId="0" borderId="37" xfId="0" applyFont="1" applyBorder="1" applyAlignment="1">
      <alignment horizontal="center" vertical="center" shrinkToFit="1"/>
    </xf>
    <xf numFmtId="0" fontId="13" fillId="0" borderId="45" xfId="0" applyFont="1" applyBorder="1" applyAlignment="1">
      <alignment horizontal="center" vertical="center" shrinkToFit="1"/>
    </xf>
    <xf numFmtId="0" fontId="13" fillId="0" borderId="53" xfId="0" applyFont="1" applyBorder="1" applyAlignment="1">
      <alignment horizontal="center" vertical="center" shrinkToFit="1"/>
    </xf>
    <xf numFmtId="0" fontId="0" fillId="0" borderId="29" xfId="0" applyBorder="1" applyAlignment="1">
      <alignment horizontal="center"/>
    </xf>
    <xf numFmtId="0" fontId="9" fillId="0" borderId="29" xfId="0" applyFont="1" applyBorder="1" applyAlignment="1">
      <alignment horizontal="left" vertical="center" indent="2" shrinkToFit="1"/>
    </xf>
    <xf numFmtId="3" fontId="15" fillId="0" borderId="29" xfId="0" applyNumberFormat="1" applyFont="1" applyBorder="1" applyAlignment="1">
      <alignment horizontal="center" vertical="center" shrinkToFit="1"/>
    </xf>
    <xf numFmtId="3" fontId="17" fillId="0" borderId="29" xfId="0" applyNumberFormat="1" applyFont="1" applyBorder="1" applyAlignment="1">
      <alignment horizontal="center" vertical="center" shrinkToFit="1"/>
    </xf>
    <xf numFmtId="3" fontId="18" fillId="0" borderId="29" xfId="0" applyNumberFormat="1" applyFont="1" applyBorder="1" applyAlignment="1">
      <alignment horizontal="center" vertical="center" shrinkToFit="1"/>
    </xf>
    <xf numFmtId="168" fontId="17" fillId="0" borderId="29" xfId="0" applyNumberFormat="1" applyFont="1" applyBorder="1" applyAlignment="1">
      <alignment horizontal="center" vertical="center" shrinkToFit="1"/>
    </xf>
    <xf numFmtId="168" fontId="17" fillId="0" borderId="54" xfId="0" applyNumberFormat="1" applyFont="1" applyBorder="1" applyAlignment="1">
      <alignment horizontal="center" vertical="center" shrinkToFit="1"/>
    </xf>
    <xf numFmtId="0" fontId="0" fillId="0" borderId="41" xfId="0" applyBorder="1" applyAlignment="1">
      <alignment horizontal="center"/>
    </xf>
    <xf numFmtId="0" fontId="9" fillId="0" borderId="41" xfId="0" applyFont="1" applyBorder="1" applyAlignment="1">
      <alignment horizontal="left" vertical="center" indent="2" shrinkToFit="1"/>
    </xf>
    <xf numFmtId="166" fontId="14" fillId="0" borderId="41" xfId="0" applyNumberFormat="1" applyFont="1" applyBorder="1" applyAlignment="1">
      <alignment horizontal="center" vertical="center" shrinkToFit="1"/>
    </xf>
    <xf numFmtId="164" fontId="7" fillId="0" borderId="41" xfId="0" applyNumberFormat="1" applyFont="1" applyBorder="1" applyAlignment="1">
      <alignment horizontal="center" vertical="center" shrinkToFit="1"/>
    </xf>
    <xf numFmtId="3" fontId="15" fillId="0" borderId="41" xfId="0" applyNumberFormat="1" applyFont="1" applyBorder="1" applyAlignment="1">
      <alignment horizontal="center" vertical="center" shrinkToFit="1"/>
    </xf>
    <xf numFmtId="167" fontId="16" fillId="0" borderId="41" xfId="0" applyNumberFormat="1" applyFont="1" applyBorder="1" applyAlignment="1">
      <alignment horizontal="center" vertical="center" shrinkToFit="1"/>
    </xf>
    <xf numFmtId="3" fontId="17" fillId="0" borderId="41" xfId="0" applyNumberFormat="1" applyFont="1" applyBorder="1" applyAlignment="1">
      <alignment horizontal="center" vertical="center" shrinkToFit="1"/>
    </xf>
    <xf numFmtId="3" fontId="18" fillId="0" borderId="41" xfId="0" applyNumberFormat="1" applyFont="1" applyBorder="1" applyAlignment="1">
      <alignment horizontal="center" vertical="center" shrinkToFit="1"/>
    </xf>
    <xf numFmtId="0" fontId="17" fillId="0" borderId="41" xfId="0" applyFont="1" applyBorder="1" applyAlignment="1">
      <alignment horizontal="center" vertical="center" shrinkToFit="1"/>
    </xf>
    <xf numFmtId="168" fontId="17" fillId="0" borderId="41" xfId="0" applyNumberFormat="1" applyFont="1" applyBorder="1" applyAlignment="1">
      <alignment horizontal="center" vertical="center" shrinkToFit="1"/>
    </xf>
    <xf numFmtId="168" fontId="17" fillId="0" borderId="55" xfId="0" applyNumberFormat="1" applyFont="1" applyBorder="1" applyAlignment="1">
      <alignment horizontal="center" vertical="center" shrinkToFit="1"/>
    </xf>
    <xf numFmtId="0" fontId="6" fillId="0" borderId="41" xfId="0" applyFont="1" applyBorder="1" applyAlignment="1">
      <alignment horizontal="left" vertical="center" wrapText="1" indent="1"/>
    </xf>
    <xf numFmtId="0" fontId="50" fillId="13" borderId="0" xfId="0" applyFont="1" applyFill="1"/>
    <xf numFmtId="0" fontId="0" fillId="13" borderId="33" xfId="0" applyFill="1" applyBorder="1"/>
    <xf numFmtId="165" fontId="0" fillId="13" borderId="0" xfId="0" applyNumberFormat="1" applyFill="1" applyAlignment="1">
      <alignment horizontal="center"/>
    </xf>
    <xf numFmtId="0" fontId="0" fillId="13" borderId="0" xfId="0" applyFill="1" applyAlignment="1">
      <alignment horizontal="center"/>
    </xf>
    <xf numFmtId="0" fontId="17" fillId="13" borderId="0" xfId="0" applyFont="1" applyFill="1" applyAlignment="1">
      <alignment horizontal="left" vertical="center" wrapText="1" indent="2"/>
    </xf>
    <xf numFmtId="0" fontId="17" fillId="13" borderId="0" xfId="0" applyFont="1" applyFill="1" applyAlignment="1">
      <alignment vertical="center" wrapText="1"/>
    </xf>
    <xf numFmtId="0" fontId="17" fillId="13" borderId="0" xfId="0" applyFont="1" applyFill="1" applyAlignment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0" fillId="13" borderId="34" xfId="0" applyFill="1" applyBorder="1"/>
    <xf numFmtId="0" fontId="0" fillId="13" borderId="32" xfId="0" applyFill="1" applyBorder="1"/>
    <xf numFmtId="165" fontId="27" fillId="2" borderId="0" xfId="0" applyNumberFormat="1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165" fontId="27" fillId="2" borderId="1" xfId="0" applyNumberFormat="1" applyFont="1" applyFill="1" applyBorder="1" applyAlignment="1">
      <alignment horizontal="center"/>
    </xf>
    <xf numFmtId="0" fontId="27" fillId="2" borderId="18" xfId="0" applyFont="1" applyFill="1" applyBorder="1" applyAlignment="1">
      <alignment horizontal="center"/>
    </xf>
    <xf numFmtId="0" fontId="35" fillId="0" borderId="0" xfId="1" applyFont="1" applyAlignment="1">
      <alignment horizontal="center"/>
    </xf>
    <xf numFmtId="165" fontId="5" fillId="0" borderId="0" xfId="1" applyNumberFormat="1" applyAlignment="1">
      <alignment horizontal="center"/>
    </xf>
    <xf numFmtId="2" fontId="5" fillId="0" borderId="0" xfId="1" applyNumberFormat="1" applyAlignment="1">
      <alignment horizontal="center"/>
    </xf>
    <xf numFmtId="0" fontId="0" fillId="2" borderId="0" xfId="0" applyFill="1"/>
    <xf numFmtId="0" fontId="50" fillId="2" borderId="1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left" vertical="center" wrapText="1" indent="1"/>
    </xf>
    <xf numFmtId="0" fontId="0" fillId="2" borderId="35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13" fillId="2" borderId="1" xfId="0" applyFont="1" applyFill="1" applyBorder="1" applyAlignment="1">
      <alignment horizontal="center" vertical="center" shrinkToFit="1"/>
    </xf>
    <xf numFmtId="164" fontId="7" fillId="2" borderId="3" xfId="0" applyNumberFormat="1" applyFont="1" applyFill="1" applyBorder="1" applyAlignment="1">
      <alignment horizontal="center" vertical="center" shrinkToFit="1"/>
    </xf>
    <xf numFmtId="3" fontId="15" fillId="2" borderId="13" xfId="0" applyNumberFormat="1" applyFont="1" applyFill="1" applyBorder="1" applyAlignment="1">
      <alignment horizontal="center" vertical="center" shrinkToFit="1"/>
    </xf>
    <xf numFmtId="167" fontId="16" fillId="2" borderId="3" xfId="0" applyNumberFormat="1" applyFont="1" applyFill="1" applyBorder="1" applyAlignment="1">
      <alignment horizontal="center" vertical="center" shrinkToFit="1"/>
    </xf>
    <xf numFmtId="3" fontId="17" fillId="2" borderId="20" xfId="0" applyNumberFormat="1" applyFont="1" applyFill="1" applyBorder="1" applyAlignment="1">
      <alignment horizontal="center" vertical="center" shrinkToFit="1"/>
    </xf>
    <xf numFmtId="3" fontId="18" fillId="2" borderId="13" xfId="0" applyNumberFormat="1" applyFont="1" applyFill="1" applyBorder="1" applyAlignment="1">
      <alignment horizontal="center" vertical="center" shrinkToFit="1"/>
    </xf>
    <xf numFmtId="167" fontId="16" fillId="2" borderId="12" xfId="0" applyNumberFormat="1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horizontal="center" vertical="center" shrinkToFit="1"/>
    </xf>
    <xf numFmtId="168" fontId="17" fillId="2" borderId="20" xfId="0" applyNumberFormat="1" applyFont="1" applyFill="1" applyBorder="1" applyAlignment="1">
      <alignment horizontal="center" vertical="center" shrinkToFit="1"/>
    </xf>
    <xf numFmtId="0" fontId="4" fillId="0" borderId="0" xfId="1" applyFont="1" applyAlignment="1">
      <alignment horizontal="left"/>
    </xf>
    <xf numFmtId="0" fontId="51" fillId="11" borderId="0" xfId="1" applyFont="1" applyFill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0" fillId="0" borderId="0" xfId="0"/>
    <xf numFmtId="0" fontId="9" fillId="0" borderId="0" xfId="0" applyFont="1" applyBorder="1" applyAlignment="1">
      <alignment horizontal="left" vertical="center" indent="2" shrinkToFit="1"/>
    </xf>
    <xf numFmtId="165" fontId="9" fillId="2" borderId="0" xfId="0" applyNumberFormat="1" applyFont="1" applyFill="1" applyBorder="1" applyAlignment="1">
      <alignment horizontal="left" vertical="center" indent="2" shrinkToFit="1"/>
    </xf>
    <xf numFmtId="0" fontId="9" fillId="0" borderId="43" xfId="0" applyFont="1" applyBorder="1" applyAlignment="1">
      <alignment horizontal="left" vertical="center" indent="2" shrinkToFit="1"/>
    </xf>
    <xf numFmtId="0" fontId="0" fillId="0" borderId="0" xfId="0"/>
    <xf numFmtId="166" fontId="14" fillId="2" borderId="1" xfId="0" applyNumberFormat="1" applyFont="1" applyFill="1" applyBorder="1" applyAlignment="1">
      <alignment horizontal="center" vertical="center" shrinkToFit="1"/>
    </xf>
    <xf numFmtId="0" fontId="52" fillId="0" borderId="0" xfId="0" applyFont="1" applyBorder="1" applyAlignment="1">
      <alignment horizontal="center" vertical="center" shrinkToFit="1"/>
    </xf>
    <xf numFmtId="0" fontId="8" fillId="0" borderId="0" xfId="0" applyFont="1" applyBorder="1" applyAlignment="1">
      <alignment vertical="center" wrapText="1"/>
    </xf>
    <xf numFmtId="165" fontId="9" fillId="2" borderId="28" xfId="0" applyNumberFormat="1" applyFont="1" applyFill="1" applyBorder="1" applyAlignment="1">
      <alignment horizontal="left" vertical="center" indent="2" shrinkToFit="1"/>
    </xf>
    <xf numFmtId="0" fontId="53" fillId="0" borderId="0" xfId="0" applyFont="1" applyBorder="1" applyAlignment="1">
      <alignment horizontal="center" vertical="center" shrinkToFit="1"/>
    </xf>
    <xf numFmtId="166" fontId="54" fillId="0" borderId="0" xfId="0" applyNumberFormat="1" applyFont="1" applyBorder="1" applyAlignment="1">
      <alignment horizontal="center" vertical="center" shrinkToFit="1"/>
    </xf>
    <xf numFmtId="0" fontId="53" fillId="0" borderId="0" xfId="0" applyFont="1" applyAlignment="1">
      <alignment vertical="center" wrapText="1"/>
    </xf>
    <xf numFmtId="0" fontId="0" fillId="13" borderId="0" xfId="0" applyFill="1" applyBorder="1"/>
    <xf numFmtId="0" fontId="27" fillId="7" borderId="0" xfId="0" applyFont="1" applyFill="1" applyAlignment="1">
      <alignment horizontal="center"/>
    </xf>
    <xf numFmtId="0" fontId="0" fillId="7" borderId="0" xfId="0" applyFill="1" applyAlignment="1">
      <alignment horizontal="center"/>
    </xf>
    <xf numFmtId="165" fontId="0" fillId="7" borderId="0" xfId="0" applyNumberFormat="1" applyFill="1" applyAlignment="1">
      <alignment horizontal="center"/>
    </xf>
    <xf numFmtId="166" fontId="14" fillId="7" borderId="1" xfId="0" applyNumberFormat="1" applyFont="1" applyFill="1" applyBorder="1" applyAlignment="1">
      <alignment horizontal="center" vertical="center" shrinkToFit="1"/>
    </xf>
    <xf numFmtId="0" fontId="9" fillId="7" borderId="27" xfId="0" applyFont="1" applyFill="1" applyBorder="1" applyAlignment="1">
      <alignment horizontal="left" vertical="center" indent="2" shrinkToFit="1"/>
    </xf>
    <xf numFmtId="166" fontId="14" fillId="7" borderId="0" xfId="0" applyNumberFormat="1" applyFont="1" applyFill="1" applyAlignment="1">
      <alignment horizontal="center" vertical="center" shrinkToFit="1"/>
    </xf>
    <xf numFmtId="165" fontId="9" fillId="7" borderId="27" xfId="0" applyNumberFormat="1" applyFont="1" applyFill="1" applyBorder="1" applyAlignment="1">
      <alignment horizontal="left" vertical="center" indent="2" shrinkToFit="1"/>
    </xf>
    <xf numFmtId="166" fontId="14" fillId="7" borderId="4" xfId="0" applyNumberFormat="1" applyFont="1" applyFill="1" applyBorder="1" applyAlignment="1">
      <alignment horizontal="center" vertical="center" shrinkToFit="1"/>
    </xf>
    <xf numFmtId="166" fontId="14" fillId="7" borderId="18" xfId="0" applyNumberFormat="1" applyFont="1" applyFill="1" applyBorder="1" applyAlignment="1">
      <alignment horizontal="center" vertical="center" shrinkToFit="1"/>
    </xf>
    <xf numFmtId="0" fontId="8" fillId="7" borderId="0" xfId="0" applyFont="1" applyFill="1" applyAlignment="1">
      <alignment vertical="center" wrapText="1"/>
    </xf>
    <xf numFmtId="165" fontId="0" fillId="2" borderId="0" xfId="0" applyNumberFormat="1" applyFill="1" applyAlignment="1">
      <alignment horizontal="center"/>
    </xf>
    <xf numFmtId="165" fontId="0" fillId="0" borderId="43" xfId="0" applyNumberFormat="1" applyBorder="1" applyAlignment="1">
      <alignment horizontal="center"/>
    </xf>
    <xf numFmtId="165" fontId="27" fillId="7" borderId="0" xfId="0" applyNumberFormat="1" applyFont="1" applyFill="1" applyAlignment="1">
      <alignment horizontal="center"/>
    </xf>
    <xf numFmtId="165" fontId="27" fillId="7" borderId="1" xfId="0" applyNumberFormat="1" applyFont="1" applyFill="1" applyBorder="1" applyAlignment="1">
      <alignment horizontal="center"/>
    </xf>
    <xf numFmtId="0" fontId="27" fillId="7" borderId="18" xfId="0" applyFont="1" applyFill="1" applyBorder="1" applyAlignment="1">
      <alignment horizontal="center"/>
    </xf>
    <xf numFmtId="165" fontId="0" fillId="7" borderId="1" xfId="0" applyNumberFormat="1" applyFill="1" applyBorder="1" applyAlignment="1">
      <alignment horizontal="center"/>
    </xf>
    <xf numFmtId="0" fontId="0" fillId="7" borderId="18" xfId="0" applyFill="1" applyBorder="1" applyAlignment="1">
      <alignment horizontal="center"/>
    </xf>
    <xf numFmtId="165" fontId="55" fillId="0" borderId="0" xfId="0" applyNumberFormat="1" applyFont="1" applyAlignment="1">
      <alignment horizontal="center"/>
    </xf>
    <xf numFmtId="0" fontId="6" fillId="0" borderId="1" xfId="0" applyFont="1" applyFill="1" applyBorder="1" applyAlignment="1">
      <alignment horizontal="left" vertical="center" wrapText="1" indent="1"/>
    </xf>
    <xf numFmtId="0" fontId="17" fillId="0" borderId="13" xfId="0" applyFont="1" applyBorder="1" applyAlignment="1">
      <alignment horizontal="center" vertical="center" shrinkToFit="1"/>
    </xf>
    <xf numFmtId="166" fontId="14" fillId="7" borderId="0" xfId="0" applyNumberFormat="1" applyFont="1" applyFill="1" applyBorder="1" applyAlignment="1">
      <alignment horizontal="center" vertical="center" shrinkToFit="1"/>
    </xf>
    <xf numFmtId="165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165" fontId="55" fillId="0" borderId="0" xfId="0" applyNumberFormat="1" applyFont="1" applyBorder="1" applyAlignment="1">
      <alignment horizontal="center"/>
    </xf>
    <xf numFmtId="3" fontId="17" fillId="7" borderId="18" xfId="0" applyNumberFormat="1" applyFont="1" applyFill="1" applyBorder="1" applyAlignment="1">
      <alignment horizontal="center" vertical="center" shrinkToFit="1"/>
    </xf>
    <xf numFmtId="0" fontId="8" fillId="7" borderId="0" xfId="0" applyFont="1" applyFill="1" applyBorder="1" applyAlignment="1">
      <alignment vertical="center" wrapText="1"/>
    </xf>
    <xf numFmtId="0" fontId="8" fillId="7" borderId="1" xfId="0" applyFont="1" applyFill="1" applyBorder="1" applyAlignment="1">
      <alignment vertical="center" wrapText="1"/>
    </xf>
    <xf numFmtId="0" fontId="8" fillId="7" borderId="4" xfId="0" applyFont="1" applyFill="1" applyBorder="1" applyAlignment="1">
      <alignment vertical="center" wrapText="1"/>
    </xf>
    <xf numFmtId="0" fontId="53" fillId="0" borderId="0" xfId="0" applyFont="1" applyBorder="1" applyAlignment="1">
      <alignment horizontal="center" vertical="center" wrapText="1"/>
    </xf>
    <xf numFmtId="168" fontId="0" fillId="0" borderId="1" xfId="0" applyNumberFormat="1" applyBorder="1" applyAlignment="1">
      <alignment horizontal="center"/>
    </xf>
    <xf numFmtId="168" fontId="0" fillId="2" borderId="4" xfId="0" applyNumberFormat="1" applyFill="1" applyBorder="1" applyAlignment="1">
      <alignment horizontal="center"/>
    </xf>
    <xf numFmtId="165" fontId="55" fillId="2" borderId="0" xfId="0" applyNumberFormat="1" applyFont="1" applyFill="1" applyAlignment="1">
      <alignment horizontal="center"/>
    </xf>
    <xf numFmtId="0" fontId="0" fillId="13" borderId="43" xfId="0" applyFill="1" applyBorder="1"/>
    <xf numFmtId="0" fontId="8" fillId="0" borderId="0" xfId="0" applyFont="1" applyBorder="1" applyAlignment="1">
      <alignment horizontal="center" vertical="center" wrapText="1"/>
    </xf>
    <xf numFmtId="0" fontId="8" fillId="0" borderId="43" xfId="0" applyFont="1" applyBorder="1" applyAlignment="1">
      <alignment vertical="center" wrapText="1"/>
    </xf>
    <xf numFmtId="0" fontId="8" fillId="0" borderId="43" xfId="0" applyFont="1" applyBorder="1" applyAlignment="1">
      <alignment horizontal="center" vertical="center" wrapText="1"/>
    </xf>
    <xf numFmtId="165" fontId="55" fillId="0" borderId="43" xfId="0" applyNumberFormat="1" applyFont="1" applyBorder="1" applyAlignment="1">
      <alignment horizontal="center"/>
    </xf>
    <xf numFmtId="0" fontId="0" fillId="0" borderId="0" xfId="0"/>
    <xf numFmtId="0" fontId="17" fillId="7" borderId="18" xfId="0" applyFont="1" applyFill="1" applyBorder="1" applyAlignment="1">
      <alignment vertical="center" wrapText="1"/>
    </xf>
    <xf numFmtId="0" fontId="8" fillId="7" borderId="18" xfId="0" applyFont="1" applyFill="1" applyBorder="1" applyAlignment="1">
      <alignment vertical="center" wrapText="1"/>
    </xf>
    <xf numFmtId="166" fontId="14" fillId="7" borderId="29" xfId="0" applyNumberFormat="1" applyFont="1" applyFill="1" applyBorder="1" applyAlignment="1">
      <alignment horizontal="center" vertical="center" shrinkToFit="1"/>
    </xf>
    <xf numFmtId="0" fontId="0" fillId="0" borderId="0" xfId="0"/>
    <xf numFmtId="0" fontId="0" fillId="0" borderId="0" xfId="0"/>
    <xf numFmtId="0" fontId="0" fillId="0" borderId="0" xfId="0"/>
    <xf numFmtId="0" fontId="31" fillId="2" borderId="30" xfId="0" applyFont="1" applyFill="1" applyBorder="1" applyAlignment="1">
      <alignment horizontal="center" vertical="center" wrapText="1"/>
    </xf>
    <xf numFmtId="166" fontId="14" fillId="7" borderId="41" xfId="0" applyNumberFormat="1" applyFont="1" applyFill="1" applyBorder="1" applyAlignment="1">
      <alignment horizontal="center" vertical="center" shrinkToFit="1"/>
    </xf>
    <xf numFmtId="2" fontId="9" fillId="0" borderId="0" xfId="0" applyNumberFormat="1" applyFont="1" applyBorder="1" applyAlignment="1">
      <alignment horizontal="left" vertical="center" indent="2" shrinkToFit="1"/>
    </xf>
    <xf numFmtId="166" fontId="0" fillId="0" borderId="18" xfId="0" applyNumberFormat="1" applyBorder="1" applyAlignment="1">
      <alignment horizontal="center"/>
    </xf>
    <xf numFmtId="0" fontId="8" fillId="7" borderId="2" xfId="0" applyFont="1" applyFill="1" applyBorder="1" applyAlignment="1">
      <alignment vertical="center" wrapText="1"/>
    </xf>
    <xf numFmtId="0" fontId="31" fillId="0" borderId="50" xfId="0" applyFont="1" applyBorder="1" applyAlignment="1">
      <alignment horizontal="center" vertical="center" wrapText="1"/>
    </xf>
    <xf numFmtId="0" fontId="27" fillId="0" borderId="51" xfId="0" applyFont="1" applyBorder="1" applyAlignment="1">
      <alignment horizontal="center" vertical="center" wrapText="1"/>
    </xf>
    <xf numFmtId="0" fontId="31" fillId="0" borderId="46" xfId="0" applyFont="1" applyBorder="1" applyAlignment="1">
      <alignment horizontal="center" vertical="center" wrapText="1"/>
    </xf>
    <xf numFmtId="0" fontId="27" fillId="0" borderId="52" xfId="0" applyFont="1" applyBorder="1" applyAlignment="1">
      <alignment horizontal="center" vertical="center" wrapText="1"/>
    </xf>
    <xf numFmtId="0" fontId="27" fillId="0" borderId="48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9" fillId="0" borderId="50" xfId="0" applyFont="1" applyBorder="1" applyAlignment="1">
      <alignment horizontal="center" vertical="center" wrapText="1"/>
    </xf>
    <xf numFmtId="0" fontId="21" fillId="0" borderId="51" xfId="0" applyFont="1" applyBorder="1" applyAlignment="1">
      <alignment horizontal="center" vertical="center" wrapText="1"/>
    </xf>
    <xf numFmtId="0" fontId="33" fillId="0" borderId="32" xfId="0" applyFont="1" applyBorder="1" applyAlignment="1">
      <alignment vertical="center" wrapText="1"/>
    </xf>
    <xf numFmtId="0" fontId="33" fillId="0" borderId="33" xfId="0" applyFont="1" applyBorder="1" applyAlignment="1">
      <alignment vertical="center" wrapText="1"/>
    </xf>
    <xf numFmtId="0" fontId="0" fillId="0" borderId="33" xfId="0" applyBorder="1"/>
    <xf numFmtId="0" fontId="0" fillId="0" borderId="34" xfId="0" applyBorder="1"/>
    <xf numFmtId="0" fontId="30" fillId="2" borderId="6" xfId="0" applyFont="1" applyFill="1" applyBorder="1" applyAlignment="1">
      <alignment horizontal="center" vertical="center" wrapText="1"/>
    </xf>
    <xf numFmtId="0" fontId="30" fillId="2" borderId="49" xfId="0" applyFont="1" applyFill="1" applyBorder="1" applyAlignment="1">
      <alignment horizontal="center" vertical="center" wrapText="1"/>
    </xf>
    <xf numFmtId="0" fontId="30" fillId="2" borderId="9" xfId="0" applyFont="1" applyFill="1" applyBorder="1" applyAlignment="1">
      <alignment horizontal="center" vertical="center" wrapText="1"/>
    </xf>
    <xf numFmtId="0" fontId="30" fillId="2" borderId="59" xfId="0" applyFont="1" applyFill="1" applyBorder="1" applyAlignment="1">
      <alignment horizontal="center" vertical="center" wrapText="1"/>
    </xf>
    <xf numFmtId="0" fontId="31" fillId="2" borderId="22" xfId="0" applyFont="1" applyFill="1" applyBorder="1" applyAlignment="1">
      <alignment horizontal="center" vertical="center" wrapText="1"/>
    </xf>
    <xf numFmtId="0" fontId="31" fillId="2" borderId="23" xfId="0" applyFont="1" applyFill="1" applyBorder="1" applyAlignment="1">
      <alignment horizontal="center" vertical="center" wrapText="1"/>
    </xf>
    <xf numFmtId="0" fontId="31" fillId="2" borderId="19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wrapText="1"/>
    </xf>
    <xf numFmtId="0" fontId="31" fillId="2" borderId="20" xfId="0" applyFont="1" applyFill="1" applyBorder="1" applyAlignment="1">
      <alignment horizontal="center" vertical="center" wrapText="1"/>
    </xf>
    <xf numFmtId="0" fontId="28" fillId="2" borderId="22" xfId="0" applyFont="1" applyFill="1" applyBorder="1" applyAlignment="1">
      <alignment horizontal="center" vertical="center" wrapText="1"/>
    </xf>
    <xf numFmtId="0" fontId="28" fillId="2" borderId="23" xfId="0" applyFont="1" applyFill="1" applyBorder="1" applyAlignment="1">
      <alignment horizontal="center" vertical="center" wrapText="1"/>
    </xf>
    <xf numFmtId="0" fontId="28" fillId="2" borderId="19" xfId="0" applyFont="1" applyFill="1" applyBorder="1" applyAlignment="1">
      <alignment horizontal="center" vertical="center" wrapText="1"/>
    </xf>
    <xf numFmtId="0" fontId="28" fillId="2" borderId="24" xfId="0" applyFont="1" applyFill="1" applyBorder="1" applyAlignment="1">
      <alignment horizontal="center" vertical="center" wrapText="1"/>
    </xf>
    <xf numFmtId="0" fontId="32" fillId="2" borderId="25" xfId="0" applyFont="1" applyFill="1" applyBorder="1" applyAlignment="1">
      <alignment horizontal="center" vertical="center" wrapText="1"/>
    </xf>
    <xf numFmtId="0" fontId="32" fillId="2" borderId="26" xfId="0" applyFont="1" applyFill="1" applyBorder="1" applyAlignment="1">
      <alignment horizontal="center" vertical="center" wrapText="1"/>
    </xf>
    <xf numFmtId="0" fontId="49" fillId="2" borderId="22" xfId="0" applyFont="1" applyFill="1" applyBorder="1" applyAlignment="1">
      <alignment horizontal="center" vertical="center" wrapText="1"/>
    </xf>
    <xf numFmtId="0" fontId="49" fillId="2" borderId="23" xfId="0" applyFont="1" applyFill="1" applyBorder="1" applyAlignment="1">
      <alignment horizontal="center" vertical="center" wrapText="1"/>
    </xf>
    <xf numFmtId="0" fontId="49" fillId="2" borderId="19" xfId="0" applyFont="1" applyFill="1" applyBorder="1" applyAlignment="1">
      <alignment horizontal="center" vertical="center" wrapText="1"/>
    </xf>
    <xf numFmtId="0" fontId="26" fillId="2" borderId="5" xfId="0" applyFont="1" applyFill="1" applyBorder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/>
    </xf>
    <xf numFmtId="0" fontId="26" fillId="2" borderId="3" xfId="0" applyFont="1" applyFill="1" applyBorder="1" applyAlignment="1">
      <alignment horizontal="center" vertical="center" wrapText="1"/>
    </xf>
    <xf numFmtId="0" fontId="29" fillId="2" borderId="5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Font="1" applyFill="1" applyBorder="1" applyAlignment="1">
      <alignment vertical="center" wrapText="1"/>
    </xf>
    <xf numFmtId="0" fontId="26" fillId="2" borderId="30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vertical="center" wrapText="1"/>
    </xf>
    <xf numFmtId="0" fontId="23" fillId="2" borderId="0" xfId="0" applyFont="1" applyFill="1" applyAlignment="1">
      <alignment vertical="center" wrapText="1"/>
    </xf>
    <xf numFmtId="0" fontId="23" fillId="2" borderId="10" xfId="0" applyFont="1" applyFill="1" applyBorder="1" applyAlignment="1">
      <alignment vertical="center" wrapText="1"/>
    </xf>
    <xf numFmtId="0" fontId="23" fillId="2" borderId="31" xfId="0" applyFont="1" applyFill="1" applyBorder="1" applyAlignment="1">
      <alignment vertical="center" wrapText="1"/>
    </xf>
    <xf numFmtId="0" fontId="23" fillId="2" borderId="13" xfId="0" applyFont="1" applyFill="1" applyBorder="1" applyAlignment="1">
      <alignment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 wrapText="1"/>
    </xf>
    <xf numFmtId="0" fontId="21" fillId="2" borderId="11" xfId="0" applyFont="1" applyFill="1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29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38" fillId="7" borderId="8" xfId="0" applyFont="1" applyFill="1" applyBorder="1" applyAlignment="1">
      <alignment horizontal="center" vertical="center" wrapText="1"/>
    </xf>
    <xf numFmtId="0" fontId="38" fillId="7" borderId="11" xfId="0" applyFont="1" applyFill="1" applyBorder="1" applyAlignment="1">
      <alignment horizontal="center" vertical="center" wrapText="1"/>
    </xf>
    <xf numFmtId="0" fontId="38" fillId="7" borderId="17" xfId="0" applyFont="1" applyFill="1" applyBorder="1" applyAlignment="1">
      <alignment horizontal="center" vertical="center" wrapText="1"/>
    </xf>
    <xf numFmtId="0" fontId="38" fillId="7" borderId="22" xfId="0" applyFont="1" applyFill="1" applyBorder="1" applyAlignment="1">
      <alignment horizontal="center" vertical="center" wrapText="1"/>
    </xf>
    <xf numFmtId="0" fontId="38" fillId="7" borderId="23" xfId="0" applyFont="1" applyFill="1" applyBorder="1" applyAlignment="1">
      <alignment horizontal="center" vertical="center" wrapText="1"/>
    </xf>
    <xf numFmtId="0" fontId="38" fillId="7" borderId="47" xfId="0" applyFont="1" applyFill="1" applyBorder="1" applyAlignment="1">
      <alignment horizontal="center" vertical="center" wrapText="1"/>
    </xf>
    <xf numFmtId="0" fontId="29" fillId="7" borderId="0" xfId="0" applyFont="1" applyFill="1" applyAlignment="1">
      <alignment horizontal="center" vertical="center" wrapText="1"/>
    </xf>
    <xf numFmtId="0" fontId="21" fillId="7" borderId="0" xfId="0" applyFont="1" applyFill="1" applyAlignment="1">
      <alignment vertical="center" wrapText="1"/>
    </xf>
    <xf numFmtId="0" fontId="28" fillId="7" borderId="24" xfId="0" applyFont="1" applyFill="1" applyBorder="1" applyAlignment="1">
      <alignment horizontal="center" vertical="center" wrapText="1"/>
    </xf>
    <xf numFmtId="0" fontId="32" fillId="7" borderId="25" xfId="0" applyFont="1" applyFill="1" applyBorder="1" applyAlignment="1">
      <alignment horizontal="center" vertical="center" wrapText="1"/>
    </xf>
    <xf numFmtId="0" fontId="32" fillId="7" borderId="26" xfId="0" applyFont="1" applyFill="1" applyBorder="1" applyAlignment="1">
      <alignment horizontal="center" vertical="center" wrapText="1"/>
    </xf>
    <xf numFmtId="0" fontId="38" fillId="7" borderId="5" xfId="0" applyFont="1" applyFill="1" applyBorder="1" applyAlignment="1">
      <alignment horizontal="center" vertical="center" wrapText="1"/>
    </xf>
    <xf numFmtId="0" fontId="39" fillId="7" borderId="2" xfId="0" applyFont="1" applyFill="1" applyBorder="1" applyAlignment="1">
      <alignment vertical="center" wrapText="1"/>
    </xf>
    <xf numFmtId="0" fontId="39" fillId="7" borderId="16" xfId="0" applyFont="1" applyFill="1" applyBorder="1" applyAlignment="1">
      <alignment vertical="center" wrapText="1"/>
    </xf>
    <xf numFmtId="0" fontId="29" fillId="7" borderId="5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vertical="center" wrapText="1"/>
    </xf>
    <xf numFmtId="0" fontId="21" fillId="7" borderId="3" xfId="0" applyFont="1" applyFill="1" applyBorder="1" applyAlignment="1">
      <alignment vertical="center" wrapText="1"/>
    </xf>
    <xf numFmtId="0" fontId="31" fillId="2" borderId="56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0" fillId="0" borderId="0" xfId="0"/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0" xfId="0" applyFont="1" applyFill="1" applyBorder="1" applyAlignment="1">
      <alignment horizontal="center" vertical="center" wrapText="1"/>
    </xf>
    <xf numFmtId="0" fontId="29" fillId="2" borderId="30" xfId="0" applyFont="1" applyFill="1" applyBorder="1" applyAlignment="1">
      <alignment horizontal="center" vertical="center" wrapText="1"/>
    </xf>
    <xf numFmtId="0" fontId="35" fillId="0" borderId="18" xfId="1" quotePrefix="1" applyFont="1" applyBorder="1" applyAlignment="1">
      <alignment vertical="center"/>
    </xf>
    <xf numFmtId="0" fontId="35" fillId="0" borderId="21" xfId="1" quotePrefix="1" applyFont="1" applyBorder="1" applyAlignment="1">
      <alignment vertical="center"/>
    </xf>
    <xf numFmtId="0" fontId="35" fillId="0" borderId="45" xfId="1" quotePrefix="1" applyFont="1" applyBorder="1" applyAlignment="1">
      <alignment vertical="center"/>
    </xf>
    <xf numFmtId="0" fontId="43" fillId="4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horizontal="center" vertical="center"/>
    </xf>
    <xf numFmtId="0" fontId="43" fillId="5" borderId="1" xfId="1" applyFont="1" applyFill="1" applyBorder="1" applyAlignment="1">
      <alignment horizontal="center" vertical="center" wrapText="1"/>
    </xf>
    <xf numFmtId="0" fontId="5" fillId="0" borderId="1" xfId="1" applyBorder="1" applyAlignment="1">
      <alignment vertical="center"/>
    </xf>
    <xf numFmtId="0" fontId="43" fillId="6" borderId="1" xfId="1" applyFont="1" applyFill="1" applyBorder="1" applyAlignment="1">
      <alignment horizontal="center" vertical="center" wrapText="1"/>
    </xf>
    <xf numFmtId="0" fontId="5" fillId="6" borderId="1" xfId="1" applyFill="1" applyBorder="1" applyAlignment="1">
      <alignment vertical="center"/>
    </xf>
    <xf numFmtId="0" fontId="44" fillId="7" borderId="18" xfId="1" applyFont="1" applyFill="1" applyBorder="1" applyAlignment="1">
      <alignment horizontal="center" vertical="center" wrapText="1"/>
    </xf>
    <xf numFmtId="0" fontId="44" fillId="7" borderId="21" xfId="1" applyFont="1" applyFill="1" applyBorder="1" applyAlignment="1">
      <alignment horizontal="center" vertical="center" wrapText="1"/>
    </xf>
    <xf numFmtId="0" fontId="44" fillId="7" borderId="45" xfId="1" applyFont="1" applyFill="1" applyBorder="1" applyAlignment="1">
      <alignment horizontal="center" vertical="center" wrapText="1"/>
    </xf>
    <xf numFmtId="0" fontId="44" fillId="8" borderId="18" xfId="1" applyFont="1" applyFill="1" applyBorder="1" applyAlignment="1">
      <alignment horizontal="center" vertical="center" wrapText="1"/>
    </xf>
    <xf numFmtId="0" fontId="43" fillId="8" borderId="21" xfId="1" applyFont="1" applyFill="1" applyBorder="1" applyAlignment="1">
      <alignment horizontal="center" vertical="center" wrapText="1"/>
    </xf>
    <xf numFmtId="0" fontId="43" fillId="8" borderId="45" xfId="1" applyFont="1" applyFill="1" applyBorder="1" applyAlignment="1">
      <alignment horizontal="center" vertical="center" wrapText="1"/>
    </xf>
    <xf numFmtId="0" fontId="44" fillId="4" borderId="18" xfId="1" applyFont="1" applyFill="1" applyBorder="1" applyAlignment="1">
      <alignment horizontal="center" vertical="center" wrapText="1"/>
    </xf>
    <xf numFmtId="0" fontId="43" fillId="4" borderId="21" xfId="1" applyFont="1" applyFill="1" applyBorder="1" applyAlignment="1">
      <alignment horizontal="center" vertical="center" wrapText="1"/>
    </xf>
    <xf numFmtId="0" fontId="43" fillId="4" borderId="45" xfId="1" applyFont="1" applyFill="1" applyBorder="1" applyAlignment="1">
      <alignment horizontal="center" vertical="center" wrapText="1"/>
    </xf>
    <xf numFmtId="0" fontId="44" fillId="9" borderId="18" xfId="1" applyFont="1" applyFill="1" applyBorder="1" applyAlignment="1">
      <alignment horizontal="center" vertical="center" wrapText="1"/>
    </xf>
    <xf numFmtId="0" fontId="43" fillId="9" borderId="21" xfId="1" applyFont="1" applyFill="1" applyBorder="1" applyAlignment="1">
      <alignment horizontal="center" vertical="center" wrapText="1"/>
    </xf>
    <xf numFmtId="0" fontId="43" fillId="9" borderId="45" xfId="1" applyFont="1" applyFill="1" applyBorder="1" applyAlignment="1">
      <alignment horizontal="center" vertical="center" wrapText="1"/>
    </xf>
    <xf numFmtId="0" fontId="45" fillId="3" borderId="18" xfId="1" applyFont="1" applyFill="1" applyBorder="1" applyAlignment="1">
      <alignment vertical="center"/>
    </xf>
    <xf numFmtId="0" fontId="45" fillId="3" borderId="21" xfId="1" applyFont="1" applyFill="1" applyBorder="1" applyAlignment="1">
      <alignment vertical="center"/>
    </xf>
    <xf numFmtId="0" fontId="45" fillId="3" borderId="45" xfId="1" applyFont="1" applyFill="1" applyBorder="1" applyAlignment="1">
      <alignment vertical="center"/>
    </xf>
    <xf numFmtId="0" fontId="48" fillId="11" borderId="18" xfId="1" applyFont="1" applyFill="1" applyBorder="1" applyAlignment="1">
      <alignment vertical="center"/>
    </xf>
    <xf numFmtId="0" fontId="48" fillId="11" borderId="21" xfId="1" applyFont="1" applyFill="1" applyBorder="1" applyAlignment="1">
      <alignment vertical="center"/>
    </xf>
    <xf numFmtId="0" fontId="48" fillId="11" borderId="45" xfId="1" applyFont="1" applyFill="1" applyBorder="1" applyAlignment="1">
      <alignment vertical="center"/>
    </xf>
    <xf numFmtId="0" fontId="56" fillId="0" borderId="1" xfId="0" applyFont="1" applyBorder="1" applyAlignment="1">
      <alignment horizontal="left" vertical="center" wrapText="1" indent="1"/>
    </xf>
  </cellXfs>
  <cellStyles count="2">
    <cellStyle name="Обычный" xfId="0" builtinId="0"/>
    <cellStyle name="Обычный 2" xfId="1" xr:uid="{4553221D-827E-4F02-BDAB-CD626137FF82}"/>
  </cellStyles>
  <dxfs count="138"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8" tint="0.79998168889431442"/>
        </patternFill>
      </fill>
    </dxf>
    <dxf>
      <fill>
        <patternFill>
          <bgColor theme="5" tint="0.7999816888943144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ouble%20Rating%20_MAN_DPR%20ch%2014.09.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рный рейтинг"/>
      <sheetName val="Ласт турнир"/>
      <sheetName val="Начисление очков_"/>
    </sheetNames>
    <sheetDataSet>
      <sheetData sheetId="0">
        <row r="10">
          <cell r="D10" t="str">
            <v>Фахрадини Али</v>
          </cell>
          <cell r="P10" t="str">
            <v/>
          </cell>
        </row>
        <row r="11">
          <cell r="D11" t="str">
            <v>Печенюк Максим</v>
          </cell>
          <cell r="P11" t="str">
            <v/>
          </cell>
        </row>
        <row r="12">
          <cell r="D12" t="str">
            <v>Топиев Ринат</v>
          </cell>
          <cell r="P12" t="str">
            <v/>
          </cell>
        </row>
        <row r="13">
          <cell r="D13" t="str">
            <v>Достанов Фархат</v>
          </cell>
          <cell r="P13" t="str">
            <v/>
          </cell>
        </row>
        <row r="14">
          <cell r="D14" t="str">
            <v>Бениаминов Жан</v>
          </cell>
          <cell r="P14" t="str">
            <v/>
          </cell>
        </row>
        <row r="15">
          <cell r="D15" t="str">
            <v>Абижанов Ардак</v>
          </cell>
          <cell r="P15" t="str">
            <v/>
          </cell>
        </row>
        <row r="16">
          <cell r="D16" t="str">
            <v>Шакиров Тимур</v>
          </cell>
          <cell r="P16" t="str">
            <v/>
          </cell>
        </row>
        <row r="17">
          <cell r="D17" t="str">
            <v>Вышенский Владимир</v>
          </cell>
          <cell r="P17" t="str">
            <v/>
          </cell>
        </row>
        <row r="18">
          <cell r="D18" t="str">
            <v>Абенов Даниар</v>
          </cell>
          <cell r="P18">
            <v>4.5</v>
          </cell>
        </row>
        <row r="19">
          <cell r="D19" t="str">
            <v>Коробко Сергей</v>
          </cell>
          <cell r="P19" t="str">
            <v/>
          </cell>
        </row>
        <row r="20">
          <cell r="D20" t="str">
            <v>Гречихин Алексей</v>
          </cell>
          <cell r="P20" t="str">
            <v/>
          </cell>
        </row>
        <row r="21">
          <cell r="D21" t="str">
            <v>Хакимов Алмаз</v>
          </cell>
          <cell r="P21" t="str">
            <v/>
          </cell>
        </row>
        <row r="22">
          <cell r="D22" t="str">
            <v>Галал Ахмед</v>
          </cell>
          <cell r="P22" t="str">
            <v/>
          </cell>
        </row>
        <row r="23">
          <cell r="D23" t="str">
            <v>Шарапов Алишер</v>
          </cell>
          <cell r="P23" t="str">
            <v/>
          </cell>
        </row>
        <row r="24">
          <cell r="D24" t="str">
            <v>Атанов Виктор</v>
          </cell>
          <cell r="P24" t="str">
            <v/>
          </cell>
        </row>
        <row r="25">
          <cell r="D25" t="str">
            <v>Касанов Резван</v>
          </cell>
          <cell r="P25" t="str">
            <v/>
          </cell>
        </row>
        <row r="26">
          <cell r="D26" t="str">
            <v>Мушекбаев Адиль</v>
          </cell>
          <cell r="P26" t="str">
            <v/>
          </cell>
        </row>
        <row r="27">
          <cell r="D27" t="str">
            <v>Нурамбеков Тимур</v>
          </cell>
          <cell r="P27" t="str">
            <v/>
          </cell>
        </row>
        <row r="28">
          <cell r="D28" t="str">
            <v>Соколов Андрей</v>
          </cell>
          <cell r="P28" t="str">
            <v/>
          </cell>
        </row>
        <row r="29">
          <cell r="D29" t="str">
            <v>Шайкенов Абай</v>
          </cell>
          <cell r="P29" t="str">
            <v/>
          </cell>
        </row>
        <row r="30">
          <cell r="D30" t="str">
            <v>Амиров Рашид</v>
          </cell>
          <cell r="P30" t="str">
            <v/>
          </cell>
        </row>
        <row r="31">
          <cell r="D31" t="str">
            <v>Салаватов Еламан</v>
          </cell>
          <cell r="P31" t="str">
            <v/>
          </cell>
        </row>
        <row r="32">
          <cell r="D32" t="str">
            <v>Ким Лев</v>
          </cell>
          <cell r="P32" t="str">
            <v/>
          </cell>
        </row>
        <row r="33">
          <cell r="D33" t="str">
            <v>Касымов Руслан</v>
          </cell>
          <cell r="P33" t="str">
            <v/>
          </cell>
        </row>
        <row r="34">
          <cell r="D34" t="str">
            <v>Пак Максим</v>
          </cell>
          <cell r="P34" t="str">
            <v/>
          </cell>
        </row>
        <row r="35">
          <cell r="D35" t="str">
            <v>Куринов Владимир</v>
          </cell>
          <cell r="P35" t="str">
            <v/>
          </cell>
        </row>
        <row r="36">
          <cell r="D36" t="str">
            <v>Дакенов Мейірхан (бан до 14.09.26)</v>
          </cell>
          <cell r="P36" t="str">
            <v/>
          </cell>
        </row>
        <row r="37">
          <cell r="D37" t="str">
            <v>Ибрагимов Руслан</v>
          </cell>
          <cell r="P37" t="str">
            <v/>
          </cell>
        </row>
        <row r="38">
          <cell r="D38" t="str">
            <v>Когай Валентин</v>
          </cell>
          <cell r="P38" t="str">
            <v/>
          </cell>
        </row>
        <row r="39">
          <cell r="D39" t="str">
            <v>Кисель Игорь</v>
          </cell>
          <cell r="P39" t="str">
            <v/>
          </cell>
        </row>
        <row r="40">
          <cell r="D40" t="str">
            <v>Дмитриев Дмитрий</v>
          </cell>
          <cell r="P40" t="str">
            <v/>
          </cell>
        </row>
        <row r="41">
          <cell r="D41" t="str">
            <v>Мадияров Нуржан</v>
          </cell>
          <cell r="P41" t="str">
            <v/>
          </cell>
        </row>
        <row r="42">
          <cell r="D42" t="str">
            <v>Татаев Алишер</v>
          </cell>
          <cell r="P42" t="str">
            <v/>
          </cell>
        </row>
        <row r="43">
          <cell r="D43" t="str">
            <v>Тулепбергенов Ринат</v>
          </cell>
          <cell r="P43" t="str">
            <v/>
          </cell>
        </row>
        <row r="44">
          <cell r="D44" t="str">
            <v>Ким Юрий</v>
          </cell>
          <cell r="P44" t="str">
            <v/>
          </cell>
        </row>
        <row r="45">
          <cell r="D45" t="str">
            <v>Цыкунов Виталий</v>
          </cell>
          <cell r="P45" t="str">
            <v>4,0</v>
          </cell>
        </row>
        <row r="46">
          <cell r="D46" t="str">
            <v>Кекилбаев Димаш</v>
          </cell>
          <cell r="P46" t="str">
            <v/>
          </cell>
        </row>
        <row r="47">
          <cell r="D47" t="str">
            <v>Ни Аркадий</v>
          </cell>
          <cell r="P47" t="str">
            <v/>
          </cell>
        </row>
        <row r="48">
          <cell r="D48" t="str">
            <v>Адамбеков Абылжан</v>
          </cell>
          <cell r="P48" t="str">
            <v>3,5</v>
          </cell>
        </row>
        <row r="49">
          <cell r="D49" t="str">
            <v>Мамедов Кямран</v>
          </cell>
          <cell r="P49" t="str">
            <v/>
          </cell>
        </row>
        <row r="50">
          <cell r="D50" t="str">
            <v>Байтенов Руслан</v>
          </cell>
          <cell r="P50" t="str">
            <v/>
          </cell>
        </row>
        <row r="51">
          <cell r="D51" t="str">
            <v>Кузьменко Александр</v>
          </cell>
          <cell r="P51" t="str">
            <v/>
          </cell>
        </row>
        <row r="52">
          <cell r="D52" t="str">
            <v>Утегулов Даулет</v>
          </cell>
          <cell r="P52" t="str">
            <v>4,0</v>
          </cell>
        </row>
        <row r="53">
          <cell r="D53" t="str">
            <v>Тусупов Айдын</v>
          </cell>
          <cell r="P53" t="str">
            <v/>
          </cell>
        </row>
        <row r="54">
          <cell r="D54" t="str">
            <v>Джексеков Ислам</v>
          </cell>
          <cell r="P54" t="str">
            <v/>
          </cell>
        </row>
        <row r="55">
          <cell r="D55" t="str">
            <v>Смаилов Ермек</v>
          </cell>
          <cell r="P55" t="str">
            <v/>
          </cell>
        </row>
        <row r="56">
          <cell r="D56" t="str">
            <v>Хамзадин Рустам</v>
          </cell>
          <cell r="P56" t="str">
            <v/>
          </cell>
        </row>
        <row r="57">
          <cell r="D57" t="str">
            <v>Рзалиев Санжар</v>
          </cell>
          <cell r="P57" t="str">
            <v/>
          </cell>
        </row>
        <row r="58">
          <cell r="D58" t="str">
            <v>Пак Игорь</v>
          </cell>
          <cell r="P58" t="str">
            <v/>
          </cell>
        </row>
        <row r="59">
          <cell r="D59" t="str">
            <v>Нуралиев Рамиль</v>
          </cell>
          <cell r="P59" t="str">
            <v/>
          </cell>
        </row>
        <row r="60">
          <cell r="D60" t="str">
            <v>Марковский Максим</v>
          </cell>
          <cell r="P60" t="str">
            <v/>
          </cell>
        </row>
        <row r="61">
          <cell r="D61" t="str">
            <v>Джумабеков Абай</v>
          </cell>
          <cell r="P61" t="str">
            <v>3,5*</v>
          </cell>
        </row>
        <row r="62">
          <cell r="D62" t="str">
            <v>Зоров Михаил</v>
          </cell>
          <cell r="P62" t="str">
            <v/>
          </cell>
        </row>
        <row r="63">
          <cell r="D63" t="str">
            <v>Голенко Евгений</v>
          </cell>
          <cell r="P63" t="str">
            <v/>
          </cell>
        </row>
        <row r="64">
          <cell r="D64" t="str">
            <v>Урдашев Кайрат</v>
          </cell>
          <cell r="P64" t="str">
            <v/>
          </cell>
        </row>
        <row r="65">
          <cell r="D65" t="str">
            <v>Нарембаев Талгат</v>
          </cell>
          <cell r="P65" t="str">
            <v/>
          </cell>
        </row>
        <row r="66">
          <cell r="D66" t="str">
            <v>Тайнов Дархан</v>
          </cell>
          <cell r="P66" t="str">
            <v/>
          </cell>
        </row>
        <row r="67">
          <cell r="D67" t="str">
            <v>Яшар Азиз</v>
          </cell>
          <cell r="P67" t="str">
            <v/>
          </cell>
        </row>
        <row r="68">
          <cell r="D68" t="str">
            <v>Заеленец Константин</v>
          </cell>
          <cell r="P68" t="str">
            <v/>
          </cell>
        </row>
        <row r="69">
          <cell r="D69" t="str">
            <v>Ибрагимов Саид</v>
          </cell>
          <cell r="P69" t="str">
            <v/>
          </cell>
        </row>
        <row r="70">
          <cell r="D70" t="str">
            <v>Тлеубаев Зангар</v>
          </cell>
          <cell r="P70" t="str">
            <v/>
          </cell>
        </row>
        <row r="71">
          <cell r="D71" t="str">
            <v>Пономарев Владимир</v>
          </cell>
          <cell r="P71" t="str">
            <v/>
          </cell>
        </row>
        <row r="72">
          <cell r="D72" t="str">
            <v>Култасов Ильяс</v>
          </cell>
          <cell r="P72" t="str">
            <v/>
          </cell>
        </row>
        <row r="73">
          <cell r="D73" t="str">
            <v>Тулкі Арсен</v>
          </cell>
          <cell r="P73" t="str">
            <v/>
          </cell>
        </row>
        <row r="74">
          <cell r="D74" t="str">
            <v>Бакиев Назим</v>
          </cell>
          <cell r="P74" t="str">
            <v/>
          </cell>
        </row>
        <row r="75">
          <cell r="D75" t="str">
            <v>Кан Константин</v>
          </cell>
          <cell r="P75" t="str">
            <v/>
          </cell>
        </row>
        <row r="76">
          <cell r="D76" t="str">
            <v>Байтереков Дастан</v>
          </cell>
          <cell r="P76" t="str">
            <v/>
          </cell>
        </row>
        <row r="77">
          <cell r="D77" t="str">
            <v>Байтлеуов Алимжан</v>
          </cell>
          <cell r="P77" t="str">
            <v/>
          </cell>
        </row>
        <row r="78">
          <cell r="D78" t="str">
            <v>Нафиков Ильдар</v>
          </cell>
          <cell r="P78" t="str">
            <v/>
          </cell>
        </row>
        <row r="79">
          <cell r="D79" t="str">
            <v>Агошков Дмитрий</v>
          </cell>
          <cell r="P79" t="str">
            <v>4,0*</v>
          </cell>
        </row>
        <row r="80">
          <cell r="D80" t="str">
            <v>Марков Роман</v>
          </cell>
          <cell r="P80" t="str">
            <v/>
          </cell>
        </row>
        <row r="81">
          <cell r="D81" t="str">
            <v>Сактаган Махсат</v>
          </cell>
          <cell r="P81" t="str">
            <v/>
          </cell>
        </row>
        <row r="82">
          <cell r="D82" t="str">
            <v>Базылько Владимир</v>
          </cell>
          <cell r="P82" t="str">
            <v/>
          </cell>
        </row>
        <row r="83">
          <cell r="D83" t="str">
            <v>Старостенко Денис</v>
          </cell>
          <cell r="P83" t="str">
            <v/>
          </cell>
        </row>
        <row r="84">
          <cell r="D84" t="str">
            <v>Балгарин Ерлан</v>
          </cell>
          <cell r="P84" t="str">
            <v/>
          </cell>
        </row>
        <row r="85">
          <cell r="D85" t="str">
            <v>Волков Антон</v>
          </cell>
          <cell r="P85" t="str">
            <v/>
          </cell>
        </row>
        <row r="86">
          <cell r="D86" t="str">
            <v>Родичев Евгений</v>
          </cell>
          <cell r="P86" t="str">
            <v/>
          </cell>
        </row>
        <row r="87">
          <cell r="D87" t="str">
            <v>Камал Хасан</v>
          </cell>
          <cell r="P87" t="str">
            <v/>
          </cell>
        </row>
        <row r="88">
          <cell r="D88" t="str">
            <v>Эртман Глеб</v>
          </cell>
          <cell r="P88" t="str">
            <v/>
          </cell>
        </row>
        <row r="89">
          <cell r="D89" t="str">
            <v>Исатаев Эльдар</v>
          </cell>
          <cell r="P89" t="str">
            <v/>
          </cell>
        </row>
        <row r="90">
          <cell r="D90" t="str">
            <v>Жаксылыков Искандер</v>
          </cell>
          <cell r="P90" t="str">
            <v/>
          </cell>
        </row>
        <row r="91">
          <cell r="D91" t="str">
            <v>Аллафи Рамиз</v>
          </cell>
          <cell r="P91" t="str">
            <v/>
          </cell>
        </row>
        <row r="92">
          <cell r="D92" t="str">
            <v>Медеуов Адиль</v>
          </cell>
          <cell r="P92" t="str">
            <v/>
          </cell>
        </row>
        <row r="93">
          <cell r="D93" t="str">
            <v>Базаркулов Абдихалык</v>
          </cell>
          <cell r="P93" t="str">
            <v/>
          </cell>
        </row>
        <row r="94">
          <cell r="D94" t="str">
            <v>Мусаев Рустам</v>
          </cell>
          <cell r="P94" t="str">
            <v/>
          </cell>
        </row>
        <row r="95">
          <cell r="D95" t="str">
            <v>Садуов Асхат</v>
          </cell>
          <cell r="P95" t="str">
            <v/>
          </cell>
        </row>
        <row r="96">
          <cell r="D96" t="str">
            <v>Раисов Аманжол</v>
          </cell>
          <cell r="P96" t="str">
            <v/>
          </cell>
        </row>
        <row r="97">
          <cell r="D97" t="str">
            <v>Андрюшин Андрей</v>
          </cell>
          <cell r="P97" t="str">
            <v/>
          </cell>
        </row>
        <row r="98">
          <cell r="D98" t="str">
            <v>Бондарцов Кирилл</v>
          </cell>
          <cell r="P98" t="str">
            <v/>
          </cell>
        </row>
        <row r="99">
          <cell r="D99" t="str">
            <v>Комаров Борис</v>
          </cell>
          <cell r="P99" t="str">
            <v/>
          </cell>
        </row>
        <row r="100">
          <cell r="D100" t="str">
            <v>Хизметов Данияр</v>
          </cell>
          <cell r="P100" t="str">
            <v/>
          </cell>
        </row>
        <row r="101">
          <cell r="D101" t="str">
            <v>Тырнов Дмитрий</v>
          </cell>
          <cell r="P101" t="str">
            <v>3,5</v>
          </cell>
        </row>
        <row r="102">
          <cell r="D102" t="str">
            <v>Шадьяров Азамат</v>
          </cell>
          <cell r="P102" t="str">
            <v/>
          </cell>
        </row>
        <row r="103">
          <cell r="D103" t="str">
            <v>Моисеенко Александр</v>
          </cell>
          <cell r="P103" t="str">
            <v/>
          </cell>
        </row>
        <row r="104">
          <cell r="D104" t="str">
            <v>Джамалов Тимур</v>
          </cell>
          <cell r="P104" t="str">
            <v/>
          </cell>
        </row>
        <row r="105">
          <cell r="D105" t="str">
            <v>Буданов Кирилл</v>
          </cell>
          <cell r="P105" t="str">
            <v/>
          </cell>
        </row>
        <row r="106">
          <cell r="D106" t="str">
            <v>Ялбачев Егор</v>
          </cell>
          <cell r="P106" t="str">
            <v/>
          </cell>
        </row>
        <row r="107">
          <cell r="D107" t="str">
            <v>Вольке Софус</v>
          </cell>
          <cell r="P107" t="str">
            <v/>
          </cell>
        </row>
        <row r="108">
          <cell r="D108" t="str">
            <v>Гричина Сергей</v>
          </cell>
          <cell r="P108" t="str">
            <v/>
          </cell>
        </row>
        <row r="109">
          <cell r="D109" t="str">
            <v>Шэнь Пэн</v>
          </cell>
          <cell r="P109" t="str">
            <v/>
          </cell>
        </row>
        <row r="110">
          <cell r="D110" t="str">
            <v>Ким Юрий Л.</v>
          </cell>
          <cell r="P110" t="str">
            <v/>
          </cell>
        </row>
        <row r="111">
          <cell r="D111" t="str">
            <v>Казарезов Денис</v>
          </cell>
          <cell r="P111" t="str">
            <v/>
          </cell>
        </row>
        <row r="112">
          <cell r="D112" t="str">
            <v>Канг Бьюнджон</v>
          </cell>
          <cell r="P112" t="str">
            <v/>
          </cell>
        </row>
        <row r="113">
          <cell r="D113" t="str">
            <v>Кобланды Фархад</v>
          </cell>
          <cell r="P113" t="str">
            <v/>
          </cell>
        </row>
        <row r="114">
          <cell r="D114" t="str">
            <v>Алексеев Игорь</v>
          </cell>
          <cell r="P114" t="str">
            <v/>
          </cell>
        </row>
        <row r="115">
          <cell r="D115" t="str">
            <v>Гумаров Миржан</v>
          </cell>
          <cell r="P115" t="str">
            <v/>
          </cell>
        </row>
        <row r="116">
          <cell r="D116" t="str">
            <v>Елимбаев Тимур</v>
          </cell>
          <cell r="P116" t="str">
            <v/>
          </cell>
        </row>
        <row r="117">
          <cell r="D117" t="str">
            <v>Рахимгалиев Талгат</v>
          </cell>
          <cell r="P117" t="str">
            <v/>
          </cell>
        </row>
        <row r="118">
          <cell r="D118" t="str">
            <v>Тербалян Артур</v>
          </cell>
          <cell r="P118" t="str">
            <v/>
          </cell>
        </row>
        <row r="119">
          <cell r="D119" t="str">
            <v>Буриев Саидалимахмуд</v>
          </cell>
          <cell r="P119" t="str">
            <v/>
          </cell>
        </row>
        <row r="120">
          <cell r="D120" t="str">
            <v>Сулеев Андрей</v>
          </cell>
          <cell r="P120" t="str">
            <v/>
          </cell>
        </row>
        <row r="121">
          <cell r="D121" t="str">
            <v>Цой Юрий</v>
          </cell>
          <cell r="P121" t="str">
            <v/>
          </cell>
        </row>
        <row r="122">
          <cell r="D122" t="str">
            <v>Вольке Томас</v>
          </cell>
          <cell r="P122" t="str">
            <v/>
          </cell>
        </row>
        <row r="123">
          <cell r="D123" t="str">
            <v>Ибраев Руслан</v>
          </cell>
          <cell r="P123" t="str">
            <v/>
          </cell>
        </row>
        <row r="124">
          <cell r="D124" t="str">
            <v>Каракоц Денис</v>
          </cell>
          <cell r="P124" t="str">
            <v/>
          </cell>
        </row>
        <row r="125">
          <cell r="D125" t="str">
            <v>Сулайманов Арманжан</v>
          </cell>
          <cell r="P125" t="str">
            <v/>
          </cell>
        </row>
        <row r="126">
          <cell r="D126" t="str">
            <v>Амирбеков Тимур</v>
          </cell>
          <cell r="P126" t="str">
            <v>4,0*</v>
          </cell>
        </row>
        <row r="127">
          <cell r="D127" t="str">
            <v>Танеке Шынгыс</v>
          </cell>
          <cell r="P127" t="str">
            <v/>
          </cell>
        </row>
        <row r="128">
          <cell r="D128" t="str">
            <v>Нейланд Александр</v>
          </cell>
          <cell r="P128" t="str">
            <v/>
          </cell>
        </row>
        <row r="129">
          <cell r="D129" t="str">
            <v>Габдилкарим Гиззат</v>
          </cell>
          <cell r="P129" t="str">
            <v/>
          </cell>
        </row>
        <row r="130">
          <cell r="D130" t="str">
            <v>Султанов Сабит</v>
          </cell>
          <cell r="P130" t="str">
            <v>3,5*</v>
          </cell>
        </row>
        <row r="131">
          <cell r="D131" t="str">
            <v>Зоров Влад</v>
          </cell>
          <cell r="P131" t="str">
            <v/>
          </cell>
        </row>
        <row r="132">
          <cell r="D132" t="str">
            <v>Абугалиев Тимур</v>
          </cell>
          <cell r="P132" t="str">
            <v/>
          </cell>
        </row>
        <row r="133">
          <cell r="D133" t="str">
            <v>Косых Александр</v>
          </cell>
          <cell r="P133" t="str">
            <v/>
          </cell>
        </row>
        <row r="134">
          <cell r="D134" t="str">
            <v>Оразаев Ерлан</v>
          </cell>
          <cell r="P134" t="str">
            <v/>
          </cell>
        </row>
        <row r="135">
          <cell r="D135" t="str">
            <v>Сакун Евгений</v>
          </cell>
          <cell r="P135" t="str">
            <v/>
          </cell>
        </row>
        <row r="136">
          <cell r="D136" t="str">
            <v>Мухамметов Риат</v>
          </cell>
          <cell r="P136" t="str">
            <v>3,0*</v>
          </cell>
        </row>
        <row r="137">
          <cell r="D137" t="str">
            <v>Сагнаев Ералы</v>
          </cell>
          <cell r="P137" t="str">
            <v/>
          </cell>
        </row>
        <row r="138">
          <cell r="D138" t="str">
            <v>Тлегенов Жанайдар</v>
          </cell>
          <cell r="P138" t="str">
            <v/>
          </cell>
        </row>
        <row r="139">
          <cell r="D139" t="str">
            <v>Бекбаев Аскар</v>
          </cell>
          <cell r="P139" t="str">
            <v/>
          </cell>
        </row>
        <row r="140">
          <cell r="D140" t="str">
            <v>Бейсмаков Олжас</v>
          </cell>
          <cell r="P140" t="str">
            <v/>
          </cell>
        </row>
        <row r="141">
          <cell r="D141" t="str">
            <v>Ивко Владимир</v>
          </cell>
          <cell r="P141" t="str">
            <v/>
          </cell>
        </row>
        <row r="142">
          <cell r="D142" t="str">
            <v>Карлавичус Айдас</v>
          </cell>
          <cell r="P142" t="str">
            <v/>
          </cell>
        </row>
        <row r="143">
          <cell r="D143" t="str">
            <v>Крюков Олег</v>
          </cell>
          <cell r="P143" t="str">
            <v/>
          </cell>
        </row>
        <row r="144">
          <cell r="D144" t="str">
            <v>Кулибаев Аскар</v>
          </cell>
          <cell r="P144" t="str">
            <v/>
          </cell>
        </row>
        <row r="145">
          <cell r="D145" t="str">
            <v>Машал Клеменс</v>
          </cell>
          <cell r="P145" t="str">
            <v/>
          </cell>
        </row>
        <row r="146">
          <cell r="D146" t="str">
            <v>Рогозин Антон</v>
          </cell>
          <cell r="P146" t="str">
            <v/>
          </cell>
        </row>
        <row r="147">
          <cell r="D147" t="str">
            <v>Смагулов Арман</v>
          </cell>
          <cell r="P147" t="str">
            <v/>
          </cell>
        </row>
        <row r="148">
          <cell r="D148" t="str">
            <v>Толеген Алимжан</v>
          </cell>
          <cell r="P148" t="str">
            <v/>
          </cell>
        </row>
        <row r="149">
          <cell r="D149" t="str">
            <v>Толемисов Касым</v>
          </cell>
          <cell r="P149" t="str">
            <v/>
          </cell>
        </row>
        <row r="150">
          <cell r="D150" t="str">
            <v>Толубаев Канат</v>
          </cell>
          <cell r="P150" t="str">
            <v/>
          </cell>
        </row>
        <row r="151">
          <cell r="D151" t="str">
            <v>Тулемисов Касым</v>
          </cell>
          <cell r="P151" t="str">
            <v/>
          </cell>
        </row>
        <row r="152">
          <cell r="D152" t="str">
            <v>Шинкаренко Александр</v>
          </cell>
          <cell r="P152" t="str">
            <v/>
          </cell>
        </row>
        <row r="153">
          <cell r="D153" t="str">
            <v>Шоканов Нурсултан</v>
          </cell>
          <cell r="P153" t="str">
            <v/>
          </cell>
        </row>
        <row r="154">
          <cell r="D154" t="str">
            <v>Якименко Кирилл</v>
          </cell>
          <cell r="P154" t="str">
            <v/>
          </cell>
        </row>
        <row r="155">
          <cell r="D155" t="str">
            <v>Ахметбаев Ансар</v>
          </cell>
          <cell r="P155" t="str">
            <v/>
          </cell>
        </row>
        <row r="156">
          <cell r="D156" t="str">
            <v>Байбосынов Ануар</v>
          </cell>
          <cell r="P156" t="str">
            <v>4,5*</v>
          </cell>
        </row>
        <row r="157">
          <cell r="D157" t="str">
            <v>Бектуров Омар</v>
          </cell>
          <cell r="P157" t="str">
            <v/>
          </cell>
        </row>
        <row r="158">
          <cell r="D158" t="str">
            <v>Бердинов Ермек</v>
          </cell>
          <cell r="P158" t="str">
            <v/>
          </cell>
        </row>
        <row r="159">
          <cell r="D159" t="str">
            <v>Дзейник Артем</v>
          </cell>
          <cell r="P159" t="str">
            <v/>
          </cell>
        </row>
        <row r="160">
          <cell r="D160" t="str">
            <v>Кесен Юнус</v>
          </cell>
          <cell r="P160" t="str">
            <v/>
          </cell>
        </row>
        <row r="161">
          <cell r="D161" t="str">
            <v>Чакенов Жалгас</v>
          </cell>
          <cell r="P161" t="str">
            <v/>
          </cell>
        </row>
        <row r="162">
          <cell r="D162" t="str">
            <v>Алексеев Алан</v>
          </cell>
          <cell r="P162" t="str">
            <v/>
          </cell>
        </row>
        <row r="163">
          <cell r="D163" t="str">
            <v>Андарбаев Максим</v>
          </cell>
          <cell r="P163" t="str">
            <v/>
          </cell>
        </row>
        <row r="164">
          <cell r="D164" t="str">
            <v>Ачабаев Хасан</v>
          </cell>
          <cell r="P164" t="str">
            <v/>
          </cell>
        </row>
        <row r="165">
          <cell r="D165" t="str">
            <v>Кожахметов Казбек</v>
          </cell>
          <cell r="P165" t="str">
            <v/>
          </cell>
        </row>
        <row r="166">
          <cell r="D166" t="str">
            <v>Котов Никита</v>
          </cell>
          <cell r="P166" t="str">
            <v/>
          </cell>
        </row>
        <row r="167">
          <cell r="D167" t="str">
            <v>Раисов Даурен</v>
          </cell>
          <cell r="P167" t="str">
            <v/>
          </cell>
        </row>
        <row r="168">
          <cell r="D168" t="str">
            <v>Сабырбаев Алимжан</v>
          </cell>
          <cell r="P168" t="str">
            <v/>
          </cell>
        </row>
        <row r="169">
          <cell r="D169" t="str">
            <v>Хабибулин Альберт</v>
          </cell>
          <cell r="P169" t="str">
            <v/>
          </cell>
        </row>
        <row r="170">
          <cell r="D170" t="str">
            <v>Валетов Денис</v>
          </cell>
          <cell r="P170" t="str">
            <v/>
          </cell>
        </row>
        <row r="171">
          <cell r="D171" t="str">
            <v>Воронько Дмитрий</v>
          </cell>
          <cell r="P171" t="str">
            <v/>
          </cell>
        </row>
        <row r="172">
          <cell r="D172" t="str">
            <v>Гилмор Роберт</v>
          </cell>
          <cell r="P172" t="str">
            <v/>
          </cell>
        </row>
        <row r="173">
          <cell r="D173" t="str">
            <v>Иан Рубин</v>
          </cell>
          <cell r="P173" t="str">
            <v/>
          </cell>
        </row>
        <row r="174">
          <cell r="D174" t="str">
            <v>Калинин Владимир</v>
          </cell>
          <cell r="P174" t="str">
            <v/>
          </cell>
        </row>
        <row r="175">
          <cell r="D175" t="str">
            <v>Куренков Тимур</v>
          </cell>
          <cell r="P175" t="str">
            <v/>
          </cell>
        </row>
        <row r="176">
          <cell r="D176" t="str">
            <v>Литош Даниил</v>
          </cell>
          <cell r="P176" t="str">
            <v/>
          </cell>
        </row>
        <row r="177">
          <cell r="D177" t="str">
            <v>Маликов Игорь</v>
          </cell>
          <cell r="P177" t="str">
            <v/>
          </cell>
        </row>
        <row r="178">
          <cell r="D178" t="str">
            <v>Умаров Ахмед</v>
          </cell>
          <cell r="P178" t="str">
            <v/>
          </cell>
        </row>
        <row r="179">
          <cell r="D179" t="str">
            <v>Шахворостов Сергей</v>
          </cell>
          <cell r="P179" t="str">
            <v/>
          </cell>
        </row>
        <row r="180">
          <cell r="D180" t="str">
            <v>Алексеев Вениамин</v>
          </cell>
          <cell r="P180" t="str">
            <v/>
          </cell>
        </row>
        <row r="181">
          <cell r="D181" t="str">
            <v>Алпысбаев Руслан</v>
          </cell>
          <cell r="P181" t="str">
            <v/>
          </cell>
        </row>
        <row r="182">
          <cell r="D182" t="str">
            <v>Арутюнов Ашот</v>
          </cell>
          <cell r="P182" t="str">
            <v/>
          </cell>
        </row>
        <row r="183">
          <cell r="D183" t="str">
            <v>Джамарани Тим</v>
          </cell>
          <cell r="P183" t="str">
            <v/>
          </cell>
        </row>
        <row r="184">
          <cell r="D184" t="str">
            <v>Дзюба Игорь</v>
          </cell>
          <cell r="P184" t="str">
            <v/>
          </cell>
        </row>
        <row r="185">
          <cell r="D185" t="str">
            <v>Ермегияев Азат</v>
          </cell>
          <cell r="P185" t="str">
            <v/>
          </cell>
        </row>
        <row r="186">
          <cell r="D186" t="str">
            <v>Жансеитов Мухтар</v>
          </cell>
          <cell r="P186">
            <v>4</v>
          </cell>
        </row>
        <row r="187">
          <cell r="D187" t="str">
            <v>Жексимбаев Александр</v>
          </cell>
          <cell r="P187" t="str">
            <v/>
          </cell>
        </row>
        <row r="188">
          <cell r="D188" t="str">
            <v>Карамуллин Руслан</v>
          </cell>
          <cell r="P188" t="str">
            <v/>
          </cell>
        </row>
        <row r="189">
          <cell r="D189" t="str">
            <v>Кизат Максат</v>
          </cell>
          <cell r="P189" t="str">
            <v/>
          </cell>
        </row>
        <row r="190">
          <cell r="D190" t="str">
            <v>Ни Константин</v>
          </cell>
          <cell r="P190" t="str">
            <v/>
          </cell>
        </row>
        <row r="191">
          <cell r="D191" t="str">
            <v>Поташов Максим</v>
          </cell>
          <cell r="P191" t="str">
            <v/>
          </cell>
        </row>
        <row r="192">
          <cell r="D192" t="str">
            <v>Тагибеков Алмас</v>
          </cell>
          <cell r="P192" t="str">
            <v/>
          </cell>
        </row>
        <row r="193">
          <cell r="D193" t="str">
            <v>Татыходжаев Алан</v>
          </cell>
          <cell r="P193" t="str">
            <v/>
          </cell>
        </row>
        <row r="194">
          <cell r="D194" t="str">
            <v>Шаймаганбетов Адильжан</v>
          </cell>
          <cell r="P194" t="str">
            <v/>
          </cell>
        </row>
        <row r="195">
          <cell r="D195" t="str">
            <v>Абельдинов Олжас</v>
          </cell>
          <cell r="P195" t="str">
            <v/>
          </cell>
        </row>
        <row r="196">
          <cell r="D196" t="str">
            <v>Абылгазин Дастан</v>
          </cell>
          <cell r="P196" t="str">
            <v/>
          </cell>
        </row>
        <row r="197">
          <cell r="D197" t="str">
            <v>Адилхан Темирлан</v>
          </cell>
          <cell r="P197" t="str">
            <v/>
          </cell>
        </row>
        <row r="198">
          <cell r="D198" t="str">
            <v>Аманбаев Руслан</v>
          </cell>
          <cell r="P198" t="str">
            <v/>
          </cell>
        </row>
        <row r="199">
          <cell r="D199" t="str">
            <v>Балганов Нурсултан</v>
          </cell>
          <cell r="P199" t="str">
            <v/>
          </cell>
        </row>
        <row r="200">
          <cell r="D200" t="str">
            <v>Басибек Диас</v>
          </cell>
          <cell r="P200" t="str">
            <v/>
          </cell>
        </row>
        <row r="201">
          <cell r="D201" t="str">
            <v>Бишибеков Алибек</v>
          </cell>
          <cell r="P201" t="str">
            <v/>
          </cell>
        </row>
        <row r="202">
          <cell r="D202" t="str">
            <v>Борян Армен</v>
          </cell>
          <cell r="P202" t="str">
            <v/>
          </cell>
        </row>
        <row r="203">
          <cell r="D203" t="str">
            <v>Бостанбеков Кайрат</v>
          </cell>
          <cell r="P203" t="str">
            <v/>
          </cell>
        </row>
        <row r="204">
          <cell r="D204" t="str">
            <v>Гончаров Юрий</v>
          </cell>
          <cell r="P204" t="str">
            <v/>
          </cell>
        </row>
        <row r="205">
          <cell r="D205" t="str">
            <v>Гумеров Адель</v>
          </cell>
          <cell r="P205" t="str">
            <v/>
          </cell>
        </row>
        <row r="206">
          <cell r="D206" t="str">
            <v>Ельбисинов Ельдос</v>
          </cell>
          <cell r="P206" t="str">
            <v/>
          </cell>
        </row>
        <row r="207">
          <cell r="D207" t="str">
            <v>Емельянов Илья</v>
          </cell>
          <cell r="P207" t="str">
            <v/>
          </cell>
        </row>
        <row r="208">
          <cell r="D208" t="str">
            <v>Жанакулов Аскар</v>
          </cell>
          <cell r="P208" t="str">
            <v/>
          </cell>
        </row>
        <row r="209">
          <cell r="D209" t="str">
            <v>Жорабаев Санжар</v>
          </cell>
          <cell r="P209" t="str">
            <v/>
          </cell>
        </row>
        <row r="210">
          <cell r="D210" t="str">
            <v>Зуев Михаил</v>
          </cell>
          <cell r="P210" t="str">
            <v/>
          </cell>
        </row>
        <row r="211">
          <cell r="D211" t="str">
            <v>Идрисов Ерлан</v>
          </cell>
          <cell r="P211" t="str">
            <v/>
          </cell>
        </row>
        <row r="212">
          <cell r="D212" t="str">
            <v>Идрисов Наурыз</v>
          </cell>
          <cell r="P212" t="str">
            <v/>
          </cell>
        </row>
        <row r="213">
          <cell r="D213" t="str">
            <v>Казбеков Даурен</v>
          </cell>
          <cell r="P213" t="str">
            <v/>
          </cell>
        </row>
        <row r="214">
          <cell r="D214" t="str">
            <v>Калдаев Бектурсын</v>
          </cell>
          <cell r="P214" t="str">
            <v/>
          </cell>
        </row>
        <row r="215">
          <cell r="D215" t="str">
            <v>Калкенов Жангельды</v>
          </cell>
          <cell r="P215" t="str">
            <v/>
          </cell>
        </row>
        <row r="216">
          <cell r="D216" t="str">
            <v>Касанов Исмихан</v>
          </cell>
          <cell r="P216" t="str">
            <v/>
          </cell>
        </row>
        <row r="217">
          <cell r="D217" t="str">
            <v>Керимкул Ескекльды</v>
          </cell>
          <cell r="P217" t="str">
            <v/>
          </cell>
        </row>
        <row r="218">
          <cell r="D218" t="str">
            <v>Корболин Андрей</v>
          </cell>
          <cell r="P218" t="str">
            <v/>
          </cell>
        </row>
        <row r="219">
          <cell r="D219" t="str">
            <v>Коренский Игорь</v>
          </cell>
          <cell r="P219" t="str">
            <v/>
          </cell>
        </row>
        <row r="220">
          <cell r="D220" t="str">
            <v>Котенко Антон</v>
          </cell>
          <cell r="P220" t="str">
            <v/>
          </cell>
        </row>
        <row r="221">
          <cell r="D221" t="str">
            <v>Кубесов Бахтияр</v>
          </cell>
          <cell r="P221" t="str">
            <v/>
          </cell>
        </row>
        <row r="222">
          <cell r="D222" t="str">
            <v>Малинин Игорь</v>
          </cell>
          <cell r="P222" t="str">
            <v/>
          </cell>
        </row>
        <row r="223">
          <cell r="D223" t="str">
            <v>Малиренко Дмитрий</v>
          </cell>
          <cell r="P223" t="str">
            <v/>
          </cell>
        </row>
        <row r="224">
          <cell r="D224" t="str">
            <v>Манасов Алибек</v>
          </cell>
          <cell r="P224" t="str">
            <v/>
          </cell>
        </row>
        <row r="225">
          <cell r="D225" t="str">
            <v>Насыбуллин Андрей</v>
          </cell>
          <cell r="P225" t="str">
            <v/>
          </cell>
        </row>
        <row r="226">
          <cell r="D226" t="str">
            <v>Нигматуллин Леонид</v>
          </cell>
          <cell r="P226" t="str">
            <v/>
          </cell>
        </row>
        <row r="227">
          <cell r="D227" t="str">
            <v>Ниязов Берик</v>
          </cell>
          <cell r="P227" t="str">
            <v/>
          </cell>
        </row>
        <row r="228">
          <cell r="D228" t="str">
            <v>Нурахметов Мирас</v>
          </cell>
          <cell r="P228" t="str">
            <v/>
          </cell>
        </row>
        <row r="229">
          <cell r="D229" t="str">
            <v>Нурболат Мади</v>
          </cell>
          <cell r="P229" t="str">
            <v/>
          </cell>
        </row>
        <row r="230">
          <cell r="D230" t="str">
            <v>Огай Олег</v>
          </cell>
          <cell r="P230" t="str">
            <v/>
          </cell>
        </row>
        <row r="231">
          <cell r="D231" t="str">
            <v>Попов Василий</v>
          </cell>
          <cell r="P231" t="str">
            <v/>
          </cell>
        </row>
        <row r="232">
          <cell r="D232" t="str">
            <v>Рязанов Иван</v>
          </cell>
          <cell r="P232" t="str">
            <v/>
          </cell>
        </row>
        <row r="233">
          <cell r="D233" t="str">
            <v>Сангильбаев Рустам</v>
          </cell>
          <cell r="P233" t="str">
            <v/>
          </cell>
        </row>
        <row r="234">
          <cell r="D234" t="str">
            <v>Саутбаев Нурлан</v>
          </cell>
          <cell r="P234" t="str">
            <v>3,5*</v>
          </cell>
        </row>
        <row r="235">
          <cell r="D235" t="str">
            <v>Селедков Евгений</v>
          </cell>
          <cell r="P235" t="str">
            <v/>
          </cell>
        </row>
        <row r="236">
          <cell r="D236" t="str">
            <v>Тимченко Валерий</v>
          </cell>
          <cell r="P236" t="str">
            <v/>
          </cell>
        </row>
        <row r="237">
          <cell r="D237" t="str">
            <v>Турсунханов Бексултан</v>
          </cell>
          <cell r="P237" t="str">
            <v/>
          </cell>
        </row>
        <row r="238">
          <cell r="D238" t="str">
            <v>Тухфатуллин Дамир</v>
          </cell>
          <cell r="P238" t="str">
            <v/>
          </cell>
        </row>
        <row r="239">
          <cell r="D239" t="str">
            <v>Шевченко Евгений</v>
          </cell>
          <cell r="P239" t="str">
            <v/>
          </cell>
        </row>
        <row r="240">
          <cell r="D240" t="str">
            <v>Юй Константин</v>
          </cell>
          <cell r="P240" t="str">
            <v/>
          </cell>
        </row>
        <row r="241">
          <cell r="D241" t="str">
            <v>Абдрахманов Арсений</v>
          </cell>
          <cell r="P241" t="str">
            <v/>
          </cell>
        </row>
        <row r="242">
          <cell r="D242" t="str">
            <v>Абижанов Арыстан</v>
          </cell>
          <cell r="P242" t="str">
            <v/>
          </cell>
        </row>
        <row r="243">
          <cell r="D243" t="str">
            <v>Але Ранджит</v>
          </cell>
          <cell r="P243" t="str">
            <v/>
          </cell>
        </row>
        <row r="244">
          <cell r="D244" t="str">
            <v>Аманбаев Ескендер</v>
          </cell>
          <cell r="P244" t="str">
            <v/>
          </cell>
        </row>
        <row r="245">
          <cell r="D245" t="str">
            <v>Аманжолулы Самат</v>
          </cell>
          <cell r="P245" t="str">
            <v/>
          </cell>
        </row>
        <row r="246">
          <cell r="D246" t="str">
            <v>Байжанов Даурен</v>
          </cell>
          <cell r="P246" t="str">
            <v/>
          </cell>
        </row>
        <row r="247">
          <cell r="D247" t="str">
            <v>Бекбосынов Арлан</v>
          </cell>
          <cell r="P247" t="str">
            <v/>
          </cell>
        </row>
        <row r="248">
          <cell r="D248" t="str">
            <v>Болдовский Олег</v>
          </cell>
          <cell r="P248" t="str">
            <v/>
          </cell>
        </row>
        <row r="249">
          <cell r="D249" t="str">
            <v>Боровский Алексей</v>
          </cell>
          <cell r="P249" t="str">
            <v/>
          </cell>
        </row>
        <row r="250">
          <cell r="D250" t="str">
            <v>Булекбаев Ербол</v>
          </cell>
          <cell r="P250" t="str">
            <v/>
          </cell>
        </row>
        <row r="251">
          <cell r="D251" t="str">
            <v>Вольман Артем</v>
          </cell>
          <cell r="P251" t="str">
            <v/>
          </cell>
        </row>
        <row r="252">
          <cell r="D252" t="str">
            <v>Гильванов Андрей</v>
          </cell>
          <cell r="P252" t="str">
            <v/>
          </cell>
        </row>
        <row r="253">
          <cell r="D253" t="str">
            <v>Гильманов Анарбек</v>
          </cell>
          <cell r="P253" t="str">
            <v/>
          </cell>
        </row>
        <row r="254">
          <cell r="D254" t="str">
            <v>Дакенов Адильхан</v>
          </cell>
          <cell r="P254" t="str">
            <v/>
          </cell>
        </row>
        <row r="255">
          <cell r="D255" t="str">
            <v>Даукенов Рауан</v>
          </cell>
          <cell r="P255" t="str">
            <v/>
          </cell>
        </row>
        <row r="256">
          <cell r="D256" t="str">
            <v>Ешмуратов Рустам</v>
          </cell>
          <cell r="P256" t="str">
            <v/>
          </cell>
        </row>
        <row r="257">
          <cell r="D257" t="str">
            <v>Иманбеков Камаль</v>
          </cell>
          <cell r="P257" t="str">
            <v/>
          </cell>
        </row>
        <row r="258">
          <cell r="D258" t="str">
            <v>Иманов Кайрат</v>
          </cell>
          <cell r="P258" t="str">
            <v/>
          </cell>
        </row>
        <row r="259">
          <cell r="D259" t="str">
            <v>Искаков Жандос</v>
          </cell>
          <cell r="P259" t="str">
            <v/>
          </cell>
        </row>
        <row r="260">
          <cell r="D260" t="str">
            <v>Искаков Марлен</v>
          </cell>
          <cell r="P260" t="str">
            <v/>
          </cell>
        </row>
        <row r="261">
          <cell r="D261" t="str">
            <v>Калиакпаров Талгат</v>
          </cell>
          <cell r="P261" t="str">
            <v/>
          </cell>
        </row>
        <row r="262">
          <cell r="D262" t="str">
            <v>Калиниченко Сергей</v>
          </cell>
          <cell r="P262" t="str">
            <v/>
          </cell>
        </row>
        <row r="263">
          <cell r="D263" t="str">
            <v>Кан Владимир</v>
          </cell>
          <cell r="P263" t="str">
            <v/>
          </cell>
        </row>
        <row r="264">
          <cell r="D264" t="str">
            <v>Каранеев Абылайхан</v>
          </cell>
          <cell r="P264" t="str">
            <v/>
          </cell>
        </row>
        <row r="265">
          <cell r="D265" t="str">
            <v>Каранеев Абылайхан</v>
          </cell>
          <cell r="P265" t="str">
            <v/>
          </cell>
        </row>
        <row r="266">
          <cell r="D266" t="str">
            <v>Ким Рафаэль</v>
          </cell>
          <cell r="P266" t="str">
            <v/>
          </cell>
        </row>
        <row r="267">
          <cell r="D267" t="str">
            <v>Кожаков Манас</v>
          </cell>
          <cell r="P267" t="str">
            <v/>
          </cell>
        </row>
        <row r="268">
          <cell r="D268" t="str">
            <v>Кожасбай Ерлан</v>
          </cell>
          <cell r="P268" t="str">
            <v/>
          </cell>
        </row>
        <row r="269">
          <cell r="D269" t="str">
            <v>Краснобородкин Сергей</v>
          </cell>
          <cell r="P269">
            <v>3.5</v>
          </cell>
        </row>
        <row r="270">
          <cell r="D270" t="str">
            <v>Курмангалиев Рамазан</v>
          </cell>
          <cell r="P270" t="str">
            <v/>
          </cell>
        </row>
        <row r="271">
          <cell r="D271" t="str">
            <v>Махамбетов Олжас</v>
          </cell>
          <cell r="P271" t="str">
            <v/>
          </cell>
        </row>
        <row r="272">
          <cell r="D272" t="str">
            <v xml:space="preserve">Метальников Максим </v>
          </cell>
          <cell r="P272" t="str">
            <v/>
          </cell>
        </row>
        <row r="273">
          <cell r="D273" t="str">
            <v>Молчанов Михаил</v>
          </cell>
          <cell r="P273" t="str">
            <v/>
          </cell>
        </row>
        <row r="274">
          <cell r="D274" t="str">
            <v>Муржуков Тимур</v>
          </cell>
          <cell r="P274" t="str">
            <v/>
          </cell>
        </row>
        <row r="275">
          <cell r="D275" t="str">
            <v>Муханов Ермек</v>
          </cell>
          <cell r="P275" t="str">
            <v/>
          </cell>
        </row>
        <row r="276">
          <cell r="D276" t="str">
            <v>Мырзалиев Малик</v>
          </cell>
          <cell r="P276" t="str">
            <v/>
          </cell>
        </row>
        <row r="277">
          <cell r="D277" t="str">
            <v>Ордабаев Амир</v>
          </cell>
          <cell r="P277" t="str">
            <v/>
          </cell>
        </row>
        <row r="278">
          <cell r="D278" t="str">
            <v>Пашко Степан</v>
          </cell>
          <cell r="P278" t="str">
            <v/>
          </cell>
        </row>
        <row r="279">
          <cell r="D279" t="str">
            <v>Русанов Александр</v>
          </cell>
          <cell r="P279" t="str">
            <v/>
          </cell>
        </row>
        <row r="280">
          <cell r="D280" t="str">
            <v>Сабитов Идель</v>
          </cell>
          <cell r="P280" t="str">
            <v/>
          </cell>
        </row>
        <row r="281">
          <cell r="D281" t="str">
            <v>Сайдвакасов Алмас</v>
          </cell>
          <cell r="P281" t="str">
            <v/>
          </cell>
        </row>
        <row r="282">
          <cell r="D282" t="str">
            <v>Сапраниди Валерий</v>
          </cell>
          <cell r="P282" t="str">
            <v/>
          </cell>
        </row>
        <row r="283">
          <cell r="D283" t="str">
            <v>Серикбай Бексултан</v>
          </cell>
          <cell r="P283" t="str">
            <v/>
          </cell>
        </row>
        <row r="284">
          <cell r="D284" t="str">
            <v>Солдатенко Анатолий</v>
          </cell>
          <cell r="P284">
            <v>3.5</v>
          </cell>
        </row>
        <row r="285">
          <cell r="D285" t="str">
            <v>Су-Джин-Ю Ильяхат</v>
          </cell>
          <cell r="P285" t="str">
            <v/>
          </cell>
        </row>
        <row r="286">
          <cell r="D286" t="str">
            <v>Сулейменов Мадияр</v>
          </cell>
          <cell r="P286" t="str">
            <v/>
          </cell>
        </row>
        <row r="287">
          <cell r="D287" t="str">
            <v>Тасыбеков Нурсултан</v>
          </cell>
          <cell r="P287" t="str">
            <v/>
          </cell>
        </row>
        <row r="288">
          <cell r="D288" t="str">
            <v>Турдалиев Серик</v>
          </cell>
          <cell r="P288" t="str">
            <v/>
          </cell>
        </row>
        <row r="289">
          <cell r="D289" t="str">
            <v>Турсунханов Болат</v>
          </cell>
          <cell r="P289" t="str">
            <v/>
          </cell>
        </row>
        <row r="290">
          <cell r="D290" t="str">
            <v>Тюлегенов Асхат</v>
          </cell>
          <cell r="P290" t="str">
            <v/>
          </cell>
        </row>
        <row r="291">
          <cell r="D291" t="str">
            <v>Цой Александр</v>
          </cell>
          <cell r="P291" t="str">
            <v/>
          </cell>
        </row>
        <row r="292">
          <cell r="D292" t="str">
            <v>Абдуллатыпов Адиль</v>
          </cell>
          <cell r="P292" t="str">
            <v/>
          </cell>
        </row>
        <row r="293">
          <cell r="D293" t="str">
            <v>Абишев Болат</v>
          </cell>
          <cell r="P293" t="str">
            <v/>
          </cell>
        </row>
        <row r="294">
          <cell r="D294" t="str">
            <v>Абишев Улан</v>
          </cell>
          <cell r="P294" t="str">
            <v/>
          </cell>
        </row>
        <row r="295">
          <cell r="D295" t="str">
            <v>Аблов Константин</v>
          </cell>
          <cell r="P295" t="str">
            <v/>
          </cell>
        </row>
        <row r="296">
          <cell r="D296" t="str">
            <v>Агаджанян Сергей</v>
          </cell>
          <cell r="P296" t="str">
            <v/>
          </cell>
        </row>
        <row r="297">
          <cell r="D297" t="str">
            <v xml:space="preserve">Азизов Байрам </v>
          </cell>
          <cell r="P297" t="str">
            <v/>
          </cell>
        </row>
        <row r="298">
          <cell r="D298" t="str">
            <v>Айрапетян Рудольф</v>
          </cell>
          <cell r="P298" t="str">
            <v/>
          </cell>
        </row>
        <row r="299">
          <cell r="D299" t="str">
            <v>Айткеш Адиль</v>
          </cell>
          <cell r="P299" t="str">
            <v/>
          </cell>
        </row>
        <row r="300">
          <cell r="D300" t="str">
            <v>Алайдар Жандос</v>
          </cell>
          <cell r="P300" t="str">
            <v/>
          </cell>
        </row>
        <row r="301">
          <cell r="D301" t="str">
            <v>Амангельдиев Ануар</v>
          </cell>
          <cell r="P301" t="str">
            <v/>
          </cell>
        </row>
        <row r="302">
          <cell r="D302" t="str">
            <v>Андреев Игорь</v>
          </cell>
          <cell r="P302" t="str">
            <v/>
          </cell>
        </row>
        <row r="303">
          <cell r="D303" t="str">
            <v>Антонов Алдар</v>
          </cell>
          <cell r="P303" t="str">
            <v/>
          </cell>
        </row>
        <row r="304">
          <cell r="D304" t="str">
            <v>Апсенбетов Бейбит</v>
          </cell>
          <cell r="P304" t="str">
            <v/>
          </cell>
        </row>
        <row r="305">
          <cell r="D305" t="str">
            <v>Аргингазин Арман</v>
          </cell>
          <cell r="P305" t="str">
            <v/>
          </cell>
        </row>
        <row r="306">
          <cell r="D306" t="str">
            <v>Артамонов Константин</v>
          </cell>
          <cell r="P306" t="str">
            <v/>
          </cell>
        </row>
        <row r="307">
          <cell r="D307" t="str">
            <v>Арыстанбекулы Галымжан</v>
          </cell>
          <cell r="P307" t="str">
            <v/>
          </cell>
        </row>
        <row r="308">
          <cell r="D308" t="str">
            <v>Аскаров Асхат</v>
          </cell>
          <cell r="P308" t="str">
            <v/>
          </cell>
        </row>
        <row r="309">
          <cell r="D309" t="str">
            <v>Асламов Мухаммад</v>
          </cell>
          <cell r="P309" t="str">
            <v/>
          </cell>
        </row>
        <row r="310">
          <cell r="D310" t="str">
            <v>Атыгаев Чокан</v>
          </cell>
          <cell r="P310" t="str">
            <v/>
          </cell>
        </row>
        <row r="311">
          <cell r="D311" t="str">
            <v>Ахметов Кайрат</v>
          </cell>
          <cell r="P311" t="str">
            <v/>
          </cell>
        </row>
        <row r="312">
          <cell r="D312" t="str">
            <v>Байзаков Нуржан</v>
          </cell>
          <cell r="P312" t="str">
            <v/>
          </cell>
        </row>
        <row r="313">
          <cell r="D313" t="str">
            <v>Байзульдинов Данияр</v>
          </cell>
          <cell r="P313" t="str">
            <v/>
          </cell>
        </row>
        <row r="314">
          <cell r="D314" t="str">
            <v>Баймаханов Ерлан</v>
          </cell>
          <cell r="P314" t="str">
            <v/>
          </cell>
        </row>
        <row r="315">
          <cell r="D315" t="str">
            <v>Баймухаметов Марат</v>
          </cell>
          <cell r="P315" t="str">
            <v/>
          </cell>
        </row>
        <row r="316">
          <cell r="D316" t="str">
            <v>Батырбекулы Адай</v>
          </cell>
          <cell r="P316" t="str">
            <v/>
          </cell>
        </row>
        <row r="317">
          <cell r="D317" t="str">
            <v>Бекбаев Мерей</v>
          </cell>
          <cell r="P317" t="str">
            <v>3*</v>
          </cell>
        </row>
        <row r="318">
          <cell r="D318" t="str">
            <v>Бекберген Даурен</v>
          </cell>
          <cell r="P318" t="str">
            <v/>
          </cell>
        </row>
        <row r="319">
          <cell r="D319" t="str">
            <v>Беккер Роман</v>
          </cell>
          <cell r="P319" t="str">
            <v/>
          </cell>
        </row>
        <row r="320">
          <cell r="D320" t="str">
            <v>Бектуров Рустем</v>
          </cell>
          <cell r="P320" t="str">
            <v/>
          </cell>
        </row>
        <row r="321">
          <cell r="D321" t="str">
            <v>Белай Тадесси</v>
          </cell>
          <cell r="P321" t="str">
            <v/>
          </cell>
        </row>
        <row r="322">
          <cell r="D322" t="str">
            <v>Белиспаев Арман</v>
          </cell>
          <cell r="P322" t="str">
            <v/>
          </cell>
        </row>
        <row r="323">
          <cell r="D323" t="str">
            <v>Бердикожаев Руслан</v>
          </cell>
          <cell r="P323" t="str">
            <v/>
          </cell>
        </row>
        <row r="324">
          <cell r="D324" t="str">
            <v>Бесараб Виктор</v>
          </cell>
          <cell r="P324" t="str">
            <v/>
          </cell>
        </row>
        <row r="325">
          <cell r="D325" t="str">
            <v>Богдашкин Роман</v>
          </cell>
          <cell r="P325" t="str">
            <v/>
          </cell>
        </row>
        <row r="326">
          <cell r="D326" t="str">
            <v>Бозжанов Толеген</v>
          </cell>
          <cell r="P326" t="str">
            <v/>
          </cell>
        </row>
        <row r="327">
          <cell r="D327" t="str">
            <v>Болатулы Азамат</v>
          </cell>
          <cell r="P327" t="str">
            <v/>
          </cell>
        </row>
        <row r="328">
          <cell r="D328" t="str">
            <v>Брикун Петр</v>
          </cell>
          <cell r="P328" t="str">
            <v/>
          </cell>
        </row>
        <row r="329">
          <cell r="D329" t="str">
            <v>Брушковский Константин</v>
          </cell>
          <cell r="P329" t="str">
            <v/>
          </cell>
        </row>
        <row r="330">
          <cell r="D330" t="str">
            <v>Вернер Томас Матеос</v>
          </cell>
          <cell r="P330" t="str">
            <v/>
          </cell>
        </row>
        <row r="331">
          <cell r="D331" t="str">
            <v>Волков Артем</v>
          </cell>
          <cell r="P331" t="str">
            <v/>
          </cell>
        </row>
        <row r="332">
          <cell r="D332" t="str">
            <v>Гаврилюк Владислав</v>
          </cell>
          <cell r="P332" t="str">
            <v/>
          </cell>
        </row>
        <row r="333">
          <cell r="D333" t="str">
            <v>Гозукара Мурат</v>
          </cell>
          <cell r="P333" t="str">
            <v/>
          </cell>
        </row>
        <row r="334">
          <cell r="D334" t="str">
            <v>Губайдуллин Арман</v>
          </cell>
          <cell r="P334" t="str">
            <v/>
          </cell>
        </row>
        <row r="335">
          <cell r="D335" t="str">
            <v>Дайырбеков Руслан</v>
          </cell>
          <cell r="P335" t="str">
            <v/>
          </cell>
        </row>
        <row r="336">
          <cell r="D336" t="str">
            <v>Демин Илья</v>
          </cell>
          <cell r="P336" t="str">
            <v/>
          </cell>
        </row>
        <row r="337">
          <cell r="D337" t="str">
            <v>Дивеев Фуат</v>
          </cell>
          <cell r="P337" t="str">
            <v/>
          </cell>
        </row>
        <row r="338">
          <cell r="D338" t="str">
            <v>Дуплищев Никита</v>
          </cell>
          <cell r="P338" t="str">
            <v/>
          </cell>
        </row>
        <row r="339">
          <cell r="D339" t="str">
            <v>Жамакаев Алмас</v>
          </cell>
          <cell r="P339" t="str">
            <v/>
          </cell>
        </row>
        <row r="340">
          <cell r="D340" t="str">
            <v>Жебровский Денис</v>
          </cell>
          <cell r="P340" t="str">
            <v/>
          </cell>
        </row>
        <row r="341">
          <cell r="D341" t="str">
            <v>Жиенкул Абылай</v>
          </cell>
          <cell r="P341" t="str">
            <v/>
          </cell>
        </row>
        <row r="342">
          <cell r="D342" t="str">
            <v>Жолдасбаев Жасулан</v>
          </cell>
          <cell r="P342" t="str">
            <v/>
          </cell>
        </row>
        <row r="343">
          <cell r="D343" t="str">
            <v>Жубанов Алим</v>
          </cell>
          <cell r="P343" t="str">
            <v/>
          </cell>
        </row>
        <row r="344">
          <cell r="D344" t="str">
            <v>Жумабаев Даурен</v>
          </cell>
          <cell r="P344" t="str">
            <v/>
          </cell>
        </row>
        <row r="345">
          <cell r="D345" t="str">
            <v>Закария Данияр</v>
          </cell>
          <cell r="P345" t="str">
            <v/>
          </cell>
        </row>
        <row r="346">
          <cell r="D346" t="str">
            <v>Игликов Тимур</v>
          </cell>
          <cell r="P346" t="str">
            <v/>
          </cell>
        </row>
        <row r="347">
          <cell r="D347" t="str">
            <v>Исабаев Канат</v>
          </cell>
          <cell r="P347" t="str">
            <v/>
          </cell>
        </row>
        <row r="348">
          <cell r="D348" t="str">
            <v xml:space="preserve">Казачко Максим </v>
          </cell>
          <cell r="P348" t="str">
            <v/>
          </cell>
        </row>
        <row r="349">
          <cell r="D349" t="str">
            <v>Какимжанов Ильдос</v>
          </cell>
          <cell r="P349" t="str">
            <v/>
          </cell>
        </row>
        <row r="350">
          <cell r="D350" t="str">
            <v>Калиев Максат</v>
          </cell>
          <cell r="P350" t="str">
            <v/>
          </cell>
        </row>
        <row r="351">
          <cell r="D351" t="str">
            <v>Калий Айвар</v>
          </cell>
          <cell r="P351" t="str">
            <v/>
          </cell>
        </row>
        <row r="352">
          <cell r="D352" t="str">
            <v>Кан Алексей</v>
          </cell>
          <cell r="P352" t="str">
            <v/>
          </cell>
        </row>
        <row r="353">
          <cell r="D353" t="str">
            <v>Карим Жалгас</v>
          </cell>
          <cell r="P353" t="str">
            <v/>
          </cell>
        </row>
        <row r="354">
          <cell r="D354" t="str">
            <v>Когай Владимир</v>
          </cell>
          <cell r="P354" t="str">
            <v/>
          </cell>
        </row>
        <row r="355">
          <cell r="D355" t="str">
            <v>Кожасбаев Саян</v>
          </cell>
          <cell r="P355" t="str">
            <v/>
          </cell>
        </row>
        <row r="356">
          <cell r="D356" t="str">
            <v>Колупаев Игорь</v>
          </cell>
          <cell r="P356" t="str">
            <v/>
          </cell>
        </row>
        <row r="357">
          <cell r="D357" t="str">
            <v>Кононов Кирилл</v>
          </cell>
          <cell r="P357" t="str">
            <v/>
          </cell>
        </row>
        <row r="358">
          <cell r="D358" t="str">
            <v>Кошанов Газиз</v>
          </cell>
          <cell r="P358" t="str">
            <v/>
          </cell>
        </row>
        <row r="359">
          <cell r="D359" t="str">
            <v>Кузнецов Николай</v>
          </cell>
          <cell r="P359" t="str">
            <v/>
          </cell>
        </row>
        <row r="360">
          <cell r="D360" t="str">
            <v>Куланбаев Едил</v>
          </cell>
          <cell r="P360" t="str">
            <v/>
          </cell>
        </row>
        <row r="361">
          <cell r="D361" t="str">
            <v>Куринов Андрей</v>
          </cell>
          <cell r="P361" t="str">
            <v/>
          </cell>
        </row>
        <row r="362">
          <cell r="D362" t="str">
            <v>Ленгардт Дмитрий</v>
          </cell>
          <cell r="P362" t="str">
            <v/>
          </cell>
        </row>
        <row r="363">
          <cell r="D363" t="str">
            <v>Лузин Андрей</v>
          </cell>
          <cell r="P363" t="str">
            <v/>
          </cell>
        </row>
        <row r="364">
          <cell r="D364" t="str">
            <v>Мажанов Айдар</v>
          </cell>
          <cell r="P364" t="str">
            <v/>
          </cell>
        </row>
        <row r="365">
          <cell r="D365" t="str">
            <v>Малов Александр</v>
          </cell>
          <cell r="P365" t="str">
            <v/>
          </cell>
        </row>
        <row r="366">
          <cell r="D366" t="str">
            <v>Марко Валерио</v>
          </cell>
          <cell r="P366" t="str">
            <v/>
          </cell>
        </row>
        <row r="367">
          <cell r="D367" t="str">
            <v>Мукашев Ержан</v>
          </cell>
          <cell r="P367" t="str">
            <v/>
          </cell>
        </row>
        <row r="368">
          <cell r="D368" t="str">
            <v xml:space="preserve">Мун Михаил </v>
          </cell>
          <cell r="P368" t="str">
            <v/>
          </cell>
        </row>
        <row r="369">
          <cell r="D369" t="str">
            <v>Мухамедгалиев Бейбут</v>
          </cell>
          <cell r="P369" t="str">
            <v/>
          </cell>
        </row>
        <row r="370">
          <cell r="D370" t="str">
            <v>Муханов Казбек</v>
          </cell>
          <cell r="P370" t="str">
            <v/>
          </cell>
        </row>
        <row r="371">
          <cell r="D371" t="str">
            <v>Нажметдинов Дастан</v>
          </cell>
          <cell r="P371" t="str">
            <v/>
          </cell>
        </row>
        <row r="372">
          <cell r="D372" t="str">
            <v>Насыров Назым</v>
          </cell>
          <cell r="P372" t="str">
            <v/>
          </cell>
        </row>
        <row r="373">
          <cell r="D373" t="str">
            <v>Одинцов Владислав</v>
          </cell>
          <cell r="P373" t="str">
            <v/>
          </cell>
        </row>
        <row r="374">
          <cell r="D374" t="str">
            <v>Омаров Кайрат</v>
          </cell>
          <cell r="P374" t="str">
            <v/>
          </cell>
        </row>
        <row r="375">
          <cell r="D375" t="str">
            <v>Определеннов Виктор</v>
          </cell>
          <cell r="P375" t="str">
            <v/>
          </cell>
        </row>
        <row r="376">
          <cell r="D376" t="str">
            <v>Ордабаев Жанат</v>
          </cell>
          <cell r="P376" t="str">
            <v/>
          </cell>
        </row>
        <row r="377">
          <cell r="D377" t="str">
            <v>Ордабаев Олжас</v>
          </cell>
          <cell r="P377" t="str">
            <v/>
          </cell>
        </row>
        <row r="378">
          <cell r="D378" t="str">
            <v>Османов Азамат</v>
          </cell>
          <cell r="P378" t="str">
            <v/>
          </cell>
        </row>
        <row r="379">
          <cell r="D379" t="str">
            <v>Пак Роман</v>
          </cell>
          <cell r="P379" t="str">
            <v/>
          </cell>
        </row>
        <row r="380">
          <cell r="D380" t="str">
            <v>Пиккат Ханнес</v>
          </cell>
          <cell r="P380" t="str">
            <v/>
          </cell>
        </row>
        <row r="381">
          <cell r="D381" t="str">
            <v>Пилипчук Кирилл</v>
          </cell>
          <cell r="P381" t="str">
            <v/>
          </cell>
        </row>
        <row r="382">
          <cell r="D382" t="str">
            <v>Платонов Андрей</v>
          </cell>
          <cell r="P382" t="str">
            <v/>
          </cell>
        </row>
        <row r="383">
          <cell r="D383" t="str">
            <v>Попов Роман</v>
          </cell>
          <cell r="P383" t="str">
            <v/>
          </cell>
        </row>
        <row r="384">
          <cell r="D384" t="str">
            <v>Прокошев Олег</v>
          </cell>
          <cell r="P384" t="str">
            <v/>
          </cell>
        </row>
        <row r="385">
          <cell r="D385" t="str">
            <v>Пушкарь Александр</v>
          </cell>
          <cell r="P385" t="str">
            <v/>
          </cell>
        </row>
        <row r="386">
          <cell r="D386" t="str">
            <v>Раимбеков Дастан</v>
          </cell>
          <cell r="P386" t="str">
            <v/>
          </cell>
        </row>
        <row r="387">
          <cell r="D387" t="str">
            <v>Рустамкулов Даврон</v>
          </cell>
          <cell r="P387" t="str">
            <v/>
          </cell>
        </row>
        <row r="388">
          <cell r="D388" t="str">
            <v>Сакенов Тимур</v>
          </cell>
          <cell r="P388" t="str">
            <v/>
          </cell>
        </row>
        <row r="389">
          <cell r="D389" t="str">
            <v>Сантос Бернардо</v>
          </cell>
          <cell r="P389" t="str">
            <v/>
          </cell>
        </row>
        <row r="390">
          <cell r="D390" t="str">
            <v>Сиитов Сарсен</v>
          </cell>
          <cell r="P390" t="str">
            <v/>
          </cell>
        </row>
        <row r="391">
          <cell r="D391" t="str">
            <v>Силва Паоло</v>
          </cell>
          <cell r="P391" t="str">
            <v/>
          </cell>
        </row>
        <row r="392">
          <cell r="D392" t="str">
            <v>Силенко Антон</v>
          </cell>
          <cell r="P392" t="str">
            <v/>
          </cell>
        </row>
        <row r="393">
          <cell r="D393" t="str">
            <v>Скурихин Руслан</v>
          </cell>
          <cell r="P393" t="str">
            <v/>
          </cell>
        </row>
        <row r="394">
          <cell r="D394" t="str">
            <v>Спиваков Владимир</v>
          </cell>
          <cell r="P394" t="str">
            <v/>
          </cell>
        </row>
        <row r="395">
          <cell r="D395" t="str">
            <v>Суйменбаев Арслан</v>
          </cell>
          <cell r="P395" t="str">
            <v/>
          </cell>
        </row>
        <row r="396">
          <cell r="D396" t="str">
            <v>Тайпин Анвар</v>
          </cell>
          <cell r="P396" t="str">
            <v/>
          </cell>
        </row>
        <row r="397">
          <cell r="D397" t="str">
            <v>Тенизбаев Ельдар</v>
          </cell>
          <cell r="P397" t="str">
            <v/>
          </cell>
        </row>
        <row r="398">
          <cell r="D398" t="str">
            <v>Толбасы Серик</v>
          </cell>
          <cell r="P398" t="str">
            <v/>
          </cell>
        </row>
        <row r="399">
          <cell r="D399" t="str">
            <v>Тургамбеков Амандык</v>
          </cell>
          <cell r="P399" t="str">
            <v/>
          </cell>
        </row>
        <row r="400">
          <cell r="D400" t="str">
            <v>Ужкенов Айбек</v>
          </cell>
          <cell r="P400" t="str">
            <v/>
          </cell>
        </row>
        <row r="401">
          <cell r="D401" t="str">
            <v>Утебаев Сакен</v>
          </cell>
          <cell r="P401" t="str">
            <v/>
          </cell>
        </row>
        <row r="402">
          <cell r="D402" t="str">
            <v>Хамидов Алдияр</v>
          </cell>
          <cell r="P402" t="str">
            <v/>
          </cell>
        </row>
        <row r="403">
          <cell r="D403" t="str">
            <v xml:space="preserve">Хан Николай </v>
          </cell>
          <cell r="P403" t="str">
            <v/>
          </cell>
        </row>
        <row r="404">
          <cell r="D404" t="str">
            <v>Чен Сулик</v>
          </cell>
          <cell r="P404" t="str">
            <v/>
          </cell>
        </row>
        <row r="405">
          <cell r="D405" t="str">
            <v>Чолпанкулов Мурат</v>
          </cell>
          <cell r="P405" t="str">
            <v/>
          </cell>
        </row>
        <row r="406">
          <cell r="D406" t="str">
            <v>Шадиев Рахмонжон</v>
          </cell>
          <cell r="P406" t="str">
            <v/>
          </cell>
        </row>
        <row r="407">
          <cell r="D407" t="str">
            <v>Швенке Юрий</v>
          </cell>
          <cell r="P407" t="str">
            <v/>
          </cell>
        </row>
        <row r="408">
          <cell r="D408" t="str">
            <v>Яманов Денис</v>
          </cell>
          <cell r="P408" t="str">
            <v/>
          </cell>
        </row>
        <row r="409">
          <cell r="D409" t="str">
            <v>Абишев Нуржан</v>
          </cell>
          <cell r="P409" t="str">
            <v/>
          </cell>
        </row>
        <row r="410">
          <cell r="D410" t="str">
            <v>Актанов Тимур</v>
          </cell>
          <cell r="P410" t="str">
            <v/>
          </cell>
        </row>
        <row r="411">
          <cell r="D411" t="str">
            <v>Аманбаев Берик</v>
          </cell>
          <cell r="P411" t="str">
            <v/>
          </cell>
        </row>
        <row r="412">
          <cell r="D412" t="str">
            <v>Байкадамов Бауыржан</v>
          </cell>
          <cell r="P412" t="str">
            <v/>
          </cell>
        </row>
        <row r="413">
          <cell r="D413" t="str">
            <v>Балмагамбет Касымхан</v>
          </cell>
          <cell r="P413" t="str">
            <v/>
          </cell>
        </row>
        <row r="414">
          <cell r="D414" t="str">
            <v>Ердауит Орынбек</v>
          </cell>
          <cell r="P414" t="str">
            <v/>
          </cell>
        </row>
        <row r="415">
          <cell r="D415" t="str">
            <v>Зарыкбай Габит</v>
          </cell>
          <cell r="P415" t="str">
            <v/>
          </cell>
        </row>
        <row r="416">
          <cell r="D416" t="str">
            <v>Ибрагимов Мейржан</v>
          </cell>
          <cell r="P416" t="str">
            <v/>
          </cell>
        </row>
        <row r="417">
          <cell r="D417" t="str">
            <v>Кебекбаев Мейржан</v>
          </cell>
          <cell r="P417" t="str">
            <v/>
          </cell>
        </row>
        <row r="418">
          <cell r="D418" t="str">
            <v>Кенжехан Абай</v>
          </cell>
          <cell r="P418" t="str">
            <v/>
          </cell>
        </row>
        <row r="419">
          <cell r="D419" t="str">
            <v>Кожасбаев Руслан</v>
          </cell>
          <cell r="P419" t="str">
            <v/>
          </cell>
        </row>
        <row r="420">
          <cell r="D420" t="str">
            <v>Кубеев Нурлан</v>
          </cell>
          <cell r="P420" t="str">
            <v/>
          </cell>
        </row>
        <row r="421">
          <cell r="D421" t="str">
            <v>Курмамбаев Самат</v>
          </cell>
          <cell r="P421" t="str">
            <v/>
          </cell>
        </row>
        <row r="422">
          <cell r="D422" t="str">
            <v>Лукьянов Евгений</v>
          </cell>
          <cell r="P422" t="str">
            <v/>
          </cell>
        </row>
        <row r="423">
          <cell r="D423" t="str">
            <v>Маймаков Муратбек</v>
          </cell>
          <cell r="P423" t="str">
            <v/>
          </cell>
        </row>
        <row r="424">
          <cell r="D424" t="str">
            <v>Мартынов Игорь</v>
          </cell>
          <cell r="P424" t="str">
            <v/>
          </cell>
        </row>
        <row r="425">
          <cell r="D425" t="str">
            <v>Никулин Борис</v>
          </cell>
          <cell r="P425" t="str">
            <v/>
          </cell>
        </row>
        <row r="426">
          <cell r="D426" t="str">
            <v>Ниязов Али</v>
          </cell>
          <cell r="P426" t="str">
            <v/>
          </cell>
        </row>
        <row r="427">
          <cell r="D427" t="str">
            <v>Отепберген Саян</v>
          </cell>
          <cell r="P427" t="str">
            <v/>
          </cell>
        </row>
        <row r="428">
          <cell r="D428" t="str">
            <v>Сабыржанулы Аслан</v>
          </cell>
          <cell r="P428" t="str">
            <v/>
          </cell>
        </row>
        <row r="429">
          <cell r="D429" t="str">
            <v>Смагулов Абдигаппар</v>
          </cell>
          <cell r="P429" t="str">
            <v/>
          </cell>
        </row>
        <row r="430">
          <cell r="D430" t="str">
            <v>Сыдыков Ануарбек</v>
          </cell>
          <cell r="P430" t="str">
            <v/>
          </cell>
        </row>
        <row r="431">
          <cell r="D431" t="str">
            <v>Тайжан Мухтар</v>
          </cell>
          <cell r="P431" t="str">
            <v/>
          </cell>
        </row>
        <row r="432">
          <cell r="D432" t="str">
            <v>Талипов Аскар</v>
          </cell>
          <cell r="P432" t="str">
            <v/>
          </cell>
        </row>
        <row r="433">
          <cell r="D433" t="str">
            <v>Тартаковский Михаил</v>
          </cell>
          <cell r="P433" t="str">
            <v/>
          </cell>
        </row>
        <row r="434">
          <cell r="D434" t="str">
            <v>Удебин Алекс</v>
          </cell>
          <cell r="P434" t="str">
            <v/>
          </cell>
        </row>
        <row r="435">
          <cell r="D435" t="str">
            <v>Шемякин Владислав</v>
          </cell>
          <cell r="P435" t="str">
            <v/>
          </cell>
        </row>
        <row r="436">
          <cell r="D436" t="str">
            <v>Абдигалиев Руслан</v>
          </cell>
          <cell r="P436" t="str">
            <v/>
          </cell>
        </row>
        <row r="437">
          <cell r="D437" t="str">
            <v>Абдилдаев Ержан</v>
          </cell>
          <cell r="P437" t="str">
            <v/>
          </cell>
        </row>
        <row r="438">
          <cell r="D438" t="str">
            <v>Абдразаков Ельдар</v>
          </cell>
          <cell r="P438" t="str">
            <v/>
          </cell>
        </row>
        <row r="439">
          <cell r="D439" t="str">
            <v>Абдулла Маулетхан</v>
          </cell>
          <cell r="P439" t="str">
            <v/>
          </cell>
        </row>
        <row r="440">
          <cell r="D440" t="str">
            <v>Абдуллаев Анар</v>
          </cell>
          <cell r="P440" t="str">
            <v/>
          </cell>
        </row>
        <row r="441">
          <cell r="D441" t="str">
            <v>Абдуллаулы Хаким</v>
          </cell>
          <cell r="P441" t="str">
            <v/>
          </cell>
        </row>
        <row r="442">
          <cell r="D442" t="str">
            <v>Абдуллаулы Хаким</v>
          </cell>
          <cell r="P442" t="str">
            <v/>
          </cell>
        </row>
        <row r="443">
          <cell r="D443" t="str">
            <v>Абенов Берик</v>
          </cell>
          <cell r="P443" t="str">
            <v/>
          </cell>
        </row>
        <row r="444">
          <cell r="D444" t="str">
            <v>Абизов Нуралем</v>
          </cell>
          <cell r="P444" t="str">
            <v/>
          </cell>
        </row>
        <row r="445">
          <cell r="D445" t="str">
            <v>Абилдаев Куламан</v>
          </cell>
          <cell r="P445" t="str">
            <v/>
          </cell>
        </row>
        <row r="446">
          <cell r="D446" t="str">
            <v>Абилкасым Нурсултан</v>
          </cell>
          <cell r="P446" t="str">
            <v/>
          </cell>
        </row>
        <row r="447">
          <cell r="D447" t="str">
            <v>Абиханов Айдос</v>
          </cell>
          <cell r="P447" t="str">
            <v/>
          </cell>
        </row>
        <row r="448">
          <cell r="D448" t="str">
            <v>Абишев Темирлан</v>
          </cell>
          <cell r="P448" t="str">
            <v/>
          </cell>
        </row>
        <row r="449">
          <cell r="D449" t="str">
            <v>Абсаметов Нариман</v>
          </cell>
          <cell r="P449" t="str">
            <v/>
          </cell>
        </row>
        <row r="450">
          <cell r="D450" t="str">
            <v>Авершин Павел</v>
          </cell>
          <cell r="P450" t="str">
            <v/>
          </cell>
        </row>
        <row r="451">
          <cell r="D451" t="str">
            <v>Аглиулин Олег</v>
          </cell>
          <cell r="P451" t="str">
            <v/>
          </cell>
        </row>
        <row r="452">
          <cell r="D452" t="str">
            <v>Ажибаев Адиль</v>
          </cell>
          <cell r="P452" t="str">
            <v/>
          </cell>
        </row>
        <row r="453">
          <cell r="D453" t="str">
            <v>Азербаев Саид</v>
          </cell>
          <cell r="P453" t="str">
            <v/>
          </cell>
        </row>
        <row r="454">
          <cell r="D454" t="str">
            <v>Азимов Жаныбек</v>
          </cell>
          <cell r="P454" t="str">
            <v/>
          </cell>
        </row>
        <row r="455">
          <cell r="D455" t="str">
            <v>Айдарбеков Владимир</v>
          </cell>
          <cell r="P455" t="str">
            <v/>
          </cell>
        </row>
        <row r="456">
          <cell r="D456" t="str">
            <v>Айдарбеков Исмаил</v>
          </cell>
          <cell r="P456" t="str">
            <v/>
          </cell>
        </row>
        <row r="457">
          <cell r="D457" t="str">
            <v>Аймагамбетов Олжас</v>
          </cell>
          <cell r="P457" t="str">
            <v/>
          </cell>
        </row>
        <row r="458">
          <cell r="D458" t="str">
            <v>Айтуов Алишер</v>
          </cell>
          <cell r="P458" t="str">
            <v/>
          </cell>
        </row>
        <row r="459">
          <cell r="D459" t="str">
            <v>Акимбеков Мейиржан</v>
          </cell>
          <cell r="P459" t="str">
            <v/>
          </cell>
        </row>
        <row r="460">
          <cell r="D460" t="str">
            <v>Александров Петр</v>
          </cell>
          <cell r="P460" t="str">
            <v/>
          </cell>
        </row>
        <row r="461">
          <cell r="D461" t="str">
            <v>Алимов Саламат</v>
          </cell>
          <cell r="P461" t="str">
            <v/>
          </cell>
        </row>
        <row r="462">
          <cell r="D462" t="str">
            <v>Алимтай Рустем</v>
          </cell>
          <cell r="P462" t="str">
            <v/>
          </cell>
        </row>
        <row r="463">
          <cell r="D463" t="str">
            <v>Альжанов Ратхат</v>
          </cell>
          <cell r="P463" t="str">
            <v/>
          </cell>
        </row>
        <row r="464">
          <cell r="D464" t="str">
            <v>Альчуразов Андрей</v>
          </cell>
          <cell r="P464" t="str">
            <v/>
          </cell>
        </row>
        <row r="465">
          <cell r="D465" t="str">
            <v>Аманбаев Таир</v>
          </cell>
          <cell r="P465" t="str">
            <v/>
          </cell>
        </row>
        <row r="466">
          <cell r="D466" t="str">
            <v>Амангалиев Аслан</v>
          </cell>
          <cell r="P466" t="str">
            <v/>
          </cell>
        </row>
        <row r="467">
          <cell r="D467" t="str">
            <v>Аманчин Бекжан</v>
          </cell>
          <cell r="P467" t="str">
            <v/>
          </cell>
        </row>
        <row r="468">
          <cell r="D468" t="str">
            <v>Анищюк Вячеслав</v>
          </cell>
          <cell r="P468" t="str">
            <v/>
          </cell>
        </row>
        <row r="469">
          <cell r="D469" t="str">
            <v>Антипов Григорий</v>
          </cell>
          <cell r="P469" t="str">
            <v/>
          </cell>
        </row>
        <row r="470">
          <cell r="D470" t="str">
            <v>Антонов Андрей</v>
          </cell>
          <cell r="P470" t="str">
            <v/>
          </cell>
        </row>
        <row r="471">
          <cell r="D471" t="str">
            <v>Ардакулы Толагай</v>
          </cell>
          <cell r="P471" t="str">
            <v/>
          </cell>
        </row>
        <row r="472">
          <cell r="D472" t="str">
            <v>Асанбаев Бейбут</v>
          </cell>
          <cell r="P472" t="str">
            <v/>
          </cell>
        </row>
        <row r="473">
          <cell r="D473" t="str">
            <v>Асильбеков Роман</v>
          </cell>
          <cell r="P473" t="str">
            <v/>
          </cell>
        </row>
        <row r="474">
          <cell r="D474" t="str">
            <v>Аскаров Тимур</v>
          </cell>
          <cell r="P474" t="str">
            <v/>
          </cell>
        </row>
        <row r="475">
          <cell r="D475" t="str">
            <v>Асламов Абдурахмон</v>
          </cell>
          <cell r="P475" t="str">
            <v/>
          </cell>
        </row>
        <row r="476">
          <cell r="D476" t="str">
            <v>Аспеков Аслан</v>
          </cell>
          <cell r="P476" t="str">
            <v/>
          </cell>
        </row>
        <row r="477">
          <cell r="D477" t="str">
            <v>Аубакир Тимур</v>
          </cell>
          <cell r="P477" t="str">
            <v/>
          </cell>
        </row>
        <row r="478">
          <cell r="D478" t="str">
            <v>Аубакиров Диар</v>
          </cell>
          <cell r="P478" t="str">
            <v/>
          </cell>
        </row>
        <row r="479">
          <cell r="D479" t="str">
            <v>Аузбеков Адиль</v>
          </cell>
          <cell r="P479" t="str">
            <v/>
          </cell>
        </row>
        <row r="480">
          <cell r="D480" t="str">
            <v>Афанасьев Даниил</v>
          </cell>
          <cell r="P480" t="str">
            <v/>
          </cell>
        </row>
        <row r="481">
          <cell r="D481" t="str">
            <v>Ахат Арсен</v>
          </cell>
          <cell r="P481" t="str">
            <v/>
          </cell>
        </row>
        <row r="482">
          <cell r="D482" t="str">
            <v>Ахмадышев Ренат</v>
          </cell>
          <cell r="P482" t="str">
            <v/>
          </cell>
        </row>
        <row r="483">
          <cell r="D483" t="str">
            <v>Ахметов Бауржан</v>
          </cell>
          <cell r="P483" t="str">
            <v/>
          </cell>
        </row>
        <row r="484">
          <cell r="D484" t="str">
            <v>Ахметов Бахыт</v>
          </cell>
          <cell r="P484" t="str">
            <v/>
          </cell>
        </row>
        <row r="485">
          <cell r="D485" t="str">
            <v>Базарбеков Икрам</v>
          </cell>
          <cell r="P485" t="str">
            <v/>
          </cell>
        </row>
        <row r="486">
          <cell r="D486" t="str">
            <v>Байболатов Мади</v>
          </cell>
          <cell r="P486" t="str">
            <v/>
          </cell>
        </row>
        <row r="487">
          <cell r="D487" t="str">
            <v>Байдильденов Димаш</v>
          </cell>
          <cell r="P487" t="str">
            <v/>
          </cell>
        </row>
        <row r="488">
          <cell r="D488" t="str">
            <v>Баймухамедов Газиз</v>
          </cell>
          <cell r="P488" t="str">
            <v/>
          </cell>
        </row>
        <row r="489">
          <cell r="D489" t="str">
            <v>Байтасов Арманжан</v>
          </cell>
          <cell r="P489" t="str">
            <v/>
          </cell>
        </row>
        <row r="490">
          <cell r="D490" t="str">
            <v>Байтенов Данияр</v>
          </cell>
          <cell r="P490" t="str">
            <v/>
          </cell>
        </row>
        <row r="491">
          <cell r="D491" t="str">
            <v>Бакасарин Диас</v>
          </cell>
          <cell r="P491" t="str">
            <v/>
          </cell>
        </row>
        <row r="492">
          <cell r="D492" t="str">
            <v>Баландин Александр</v>
          </cell>
          <cell r="P492" t="str">
            <v/>
          </cell>
        </row>
        <row r="493">
          <cell r="D493" t="str">
            <v>Балтабаев Мухтар</v>
          </cell>
          <cell r="P493" t="str">
            <v/>
          </cell>
        </row>
        <row r="494">
          <cell r="D494" t="str">
            <v>Балычев Михаил</v>
          </cell>
          <cell r="P494" t="str">
            <v/>
          </cell>
        </row>
        <row r="495">
          <cell r="D495" t="str">
            <v>Банников Андрей</v>
          </cell>
          <cell r="P495" t="str">
            <v/>
          </cell>
        </row>
        <row r="496">
          <cell r="D496" t="str">
            <v>Баран Илья</v>
          </cell>
          <cell r="P496" t="str">
            <v/>
          </cell>
        </row>
        <row r="497">
          <cell r="D497" t="str">
            <v>Баспаков Машур</v>
          </cell>
          <cell r="P497" t="str">
            <v/>
          </cell>
        </row>
        <row r="498">
          <cell r="D498" t="str">
            <v>Батошкин Леонид</v>
          </cell>
          <cell r="P498" t="str">
            <v/>
          </cell>
        </row>
        <row r="499">
          <cell r="D499" t="str">
            <v>Бахтиев Руслан</v>
          </cell>
          <cell r="P499" t="str">
            <v/>
          </cell>
        </row>
        <row r="500">
          <cell r="D500" t="str">
            <v>Бексеитов Даир</v>
          </cell>
          <cell r="P500" t="str">
            <v/>
          </cell>
        </row>
        <row r="501">
          <cell r="D501" t="str">
            <v>Бельбаев Бауржан</v>
          </cell>
          <cell r="P501" t="str">
            <v/>
          </cell>
        </row>
        <row r="502">
          <cell r="D502" t="str">
            <v>Берденов Бекжан</v>
          </cell>
          <cell r="P502" t="str">
            <v/>
          </cell>
        </row>
        <row r="503">
          <cell r="D503" t="str">
            <v>Бердибек Магжан</v>
          </cell>
          <cell r="P503" t="str">
            <v/>
          </cell>
        </row>
        <row r="504">
          <cell r="D504" t="str">
            <v>Бердыгожин Нурбек</v>
          </cell>
          <cell r="P504" t="str">
            <v/>
          </cell>
        </row>
        <row r="505">
          <cell r="D505" t="str">
            <v>Берлибаев Рустем</v>
          </cell>
          <cell r="P505" t="str">
            <v/>
          </cell>
        </row>
        <row r="506">
          <cell r="D506" t="str">
            <v>Бертлеуов Орынбасар</v>
          </cell>
          <cell r="P506" t="str">
            <v/>
          </cell>
        </row>
        <row r="507">
          <cell r="D507" t="str">
            <v>Бесибек Диас</v>
          </cell>
          <cell r="P507" t="str">
            <v/>
          </cell>
        </row>
        <row r="508">
          <cell r="D508" t="str">
            <v>Бесов Руслан</v>
          </cell>
          <cell r="P508" t="str">
            <v/>
          </cell>
        </row>
        <row r="509">
          <cell r="D509" t="str">
            <v>Беспаев Аян</v>
          </cell>
          <cell r="P509" t="str">
            <v/>
          </cell>
        </row>
        <row r="510">
          <cell r="D510" t="str">
            <v>Беспаев Наиль</v>
          </cell>
          <cell r="P510" t="str">
            <v/>
          </cell>
        </row>
        <row r="511">
          <cell r="D511" t="str">
            <v>Бехтин Игорь</v>
          </cell>
          <cell r="P511" t="str">
            <v/>
          </cell>
        </row>
        <row r="512">
          <cell r="D512" t="str">
            <v>Бийсенбаев Рустам</v>
          </cell>
          <cell r="P512" t="str">
            <v/>
          </cell>
        </row>
        <row r="513">
          <cell r="D513" t="str">
            <v>Биксултанов Аскар</v>
          </cell>
          <cell r="P513" t="str">
            <v/>
          </cell>
        </row>
        <row r="514">
          <cell r="D514" t="str">
            <v>Бимуратов Адилет</v>
          </cell>
          <cell r="P514" t="str">
            <v/>
          </cell>
        </row>
        <row r="515">
          <cell r="D515" t="str">
            <v>Биндарев Артем</v>
          </cell>
          <cell r="P515" t="str">
            <v/>
          </cell>
        </row>
        <row r="516">
          <cell r="D516" t="str">
            <v>Бисеналиев Адилет</v>
          </cell>
          <cell r="P516" t="str">
            <v/>
          </cell>
        </row>
        <row r="517">
          <cell r="D517" t="str">
            <v>Битуганов Айдын</v>
          </cell>
          <cell r="P517" t="str">
            <v/>
          </cell>
        </row>
        <row r="518">
          <cell r="D518" t="str">
            <v>Боков Константин</v>
          </cell>
          <cell r="P518" t="str">
            <v/>
          </cell>
        </row>
        <row r="519">
          <cell r="D519" t="str">
            <v>Боловинцев Алексей</v>
          </cell>
          <cell r="P519" t="str">
            <v/>
          </cell>
        </row>
        <row r="520">
          <cell r="D520" t="str">
            <v>Бурлибайулы Руслан</v>
          </cell>
          <cell r="P520" t="str">
            <v/>
          </cell>
        </row>
        <row r="521">
          <cell r="D521" t="str">
            <v>Бухарев Руслан</v>
          </cell>
          <cell r="P521" t="str">
            <v/>
          </cell>
        </row>
        <row r="522">
          <cell r="D522" t="str">
            <v>Ванин Антон</v>
          </cell>
          <cell r="P522" t="str">
            <v/>
          </cell>
        </row>
        <row r="523">
          <cell r="D523" t="str">
            <v>Власов Максим</v>
          </cell>
          <cell r="P523" t="str">
            <v/>
          </cell>
        </row>
        <row r="524">
          <cell r="D524" t="str">
            <v>Галиев Галым</v>
          </cell>
          <cell r="P524" t="str">
            <v/>
          </cell>
        </row>
        <row r="525">
          <cell r="D525" t="str">
            <v>Галиев Ринат</v>
          </cell>
          <cell r="P525" t="str">
            <v/>
          </cell>
        </row>
        <row r="526">
          <cell r="D526" t="str">
            <v>Гатиятуллин Руслан</v>
          </cell>
          <cell r="P526" t="str">
            <v/>
          </cell>
        </row>
        <row r="527">
          <cell r="D527" t="str">
            <v>Голубев Андрей</v>
          </cell>
          <cell r="P527" t="str">
            <v/>
          </cell>
        </row>
        <row r="528">
          <cell r="D528" t="str">
            <v>Грачев Николай</v>
          </cell>
          <cell r="P528" t="str">
            <v/>
          </cell>
        </row>
        <row r="529">
          <cell r="D529" t="str">
            <v>Григор Иван</v>
          </cell>
          <cell r="P529" t="str">
            <v/>
          </cell>
        </row>
        <row r="530">
          <cell r="D530" t="str">
            <v>Давлет Ельдос</v>
          </cell>
          <cell r="P530" t="str">
            <v/>
          </cell>
        </row>
        <row r="531">
          <cell r="D531" t="str">
            <v>Далдашев Дарын</v>
          </cell>
          <cell r="P531" t="str">
            <v/>
          </cell>
        </row>
        <row r="532">
          <cell r="D532" t="str">
            <v>Девицкий Иван</v>
          </cell>
          <cell r="P532" t="str">
            <v/>
          </cell>
        </row>
        <row r="533">
          <cell r="D533" t="str">
            <v>Дегай Анатолий</v>
          </cell>
          <cell r="P533" t="str">
            <v/>
          </cell>
        </row>
        <row r="534">
          <cell r="D534" t="str">
            <v>Джакишев Абылай</v>
          </cell>
          <cell r="P534" t="str">
            <v/>
          </cell>
        </row>
        <row r="535">
          <cell r="D535" t="str">
            <v>Джандосов Ораз</v>
          </cell>
          <cell r="P535" t="str">
            <v/>
          </cell>
        </row>
        <row r="536">
          <cell r="D536" t="str">
            <v>Джанысбаев Дамир</v>
          </cell>
          <cell r="P536" t="str">
            <v/>
          </cell>
        </row>
        <row r="537">
          <cell r="D537" t="str">
            <v>Джаппаркулов Бахыт</v>
          </cell>
          <cell r="P537" t="str">
            <v/>
          </cell>
        </row>
        <row r="538">
          <cell r="D538" t="str">
            <v>Джумабаев Айбек</v>
          </cell>
          <cell r="P538" t="str">
            <v/>
          </cell>
        </row>
        <row r="539">
          <cell r="D539" t="str">
            <v>Джуманбаев Абулкаир</v>
          </cell>
          <cell r="P539" t="str">
            <v/>
          </cell>
        </row>
        <row r="540">
          <cell r="D540" t="str">
            <v>Джусакинов Ерсултан</v>
          </cell>
          <cell r="P540" t="str">
            <v/>
          </cell>
        </row>
        <row r="541">
          <cell r="D541" t="str">
            <v>Дзауров Исмаил</v>
          </cell>
          <cell r="P541" t="str">
            <v/>
          </cell>
        </row>
        <row r="542">
          <cell r="D542" t="str">
            <v>Дмитерчук Олександр</v>
          </cell>
          <cell r="P542" t="str">
            <v/>
          </cell>
        </row>
        <row r="543">
          <cell r="D543" t="str">
            <v>Добрич Андрей</v>
          </cell>
          <cell r="P543" t="str">
            <v/>
          </cell>
        </row>
        <row r="544">
          <cell r="D544" t="str">
            <v>Досмамбетов Галым</v>
          </cell>
          <cell r="P544" t="str">
            <v/>
          </cell>
        </row>
        <row r="545">
          <cell r="D545" t="str">
            <v>Достанов Ален</v>
          </cell>
          <cell r="P545" t="str">
            <v/>
          </cell>
        </row>
        <row r="546">
          <cell r="D546" t="str">
            <v>Дугаев Вячеслав</v>
          </cell>
          <cell r="P546" t="str">
            <v/>
          </cell>
        </row>
        <row r="547">
          <cell r="D547" t="str">
            <v>Дуйсебаев Бауржан</v>
          </cell>
          <cell r="P547" t="str">
            <v/>
          </cell>
        </row>
        <row r="548">
          <cell r="D548" t="str">
            <v>Дуйсембаев Айдос</v>
          </cell>
          <cell r="P548" t="str">
            <v/>
          </cell>
        </row>
        <row r="549">
          <cell r="D549" t="str">
            <v xml:space="preserve">Дунаев Вячеслав </v>
          </cell>
          <cell r="P549" t="str">
            <v/>
          </cell>
        </row>
        <row r="550">
          <cell r="D550" t="str">
            <v>Дюпин Андрей</v>
          </cell>
          <cell r="P550" t="str">
            <v/>
          </cell>
        </row>
        <row r="551">
          <cell r="D551" t="str">
            <v>Егорченко Александр</v>
          </cell>
          <cell r="P551" t="str">
            <v/>
          </cell>
        </row>
        <row r="552">
          <cell r="D552" t="str">
            <v>Елемес Даурен</v>
          </cell>
          <cell r="P552" t="str">
            <v/>
          </cell>
        </row>
        <row r="553">
          <cell r="D553" t="str">
            <v>Елеусизов Нурлан</v>
          </cell>
          <cell r="P553" t="str">
            <v/>
          </cell>
        </row>
        <row r="554">
          <cell r="D554" t="str">
            <v>Еркимбаев Еділ</v>
          </cell>
          <cell r="P554" t="str">
            <v/>
          </cell>
        </row>
        <row r="555">
          <cell r="D555" t="str">
            <v>Ермухамбетов Ерлік</v>
          </cell>
          <cell r="P555" t="str">
            <v/>
          </cell>
        </row>
        <row r="556">
          <cell r="D556" t="str">
            <v>Ершов Радимир</v>
          </cell>
          <cell r="P556" t="str">
            <v/>
          </cell>
        </row>
        <row r="557">
          <cell r="D557" t="str">
            <v>Есембеков Багдат</v>
          </cell>
          <cell r="P557" t="str">
            <v/>
          </cell>
        </row>
        <row r="558">
          <cell r="D558" t="str">
            <v>Есимчик Станислав</v>
          </cell>
          <cell r="P558" t="str">
            <v/>
          </cell>
        </row>
        <row r="559">
          <cell r="D559" t="str">
            <v>Ескеркеп Абылай</v>
          </cell>
          <cell r="P559" t="str">
            <v/>
          </cell>
        </row>
        <row r="560">
          <cell r="D560" t="str">
            <v>Жабаев Максим</v>
          </cell>
          <cell r="P560" t="str">
            <v/>
          </cell>
        </row>
        <row r="561">
          <cell r="D561" t="str">
            <v>Жакупбеков Талгат</v>
          </cell>
          <cell r="P561" t="str">
            <v/>
          </cell>
        </row>
        <row r="562">
          <cell r="D562" t="str">
            <v>Жакыпбаев Рымбек</v>
          </cell>
          <cell r="P562" t="str">
            <v/>
          </cell>
        </row>
        <row r="563">
          <cell r="D563" t="str">
            <v>Жали Алмас</v>
          </cell>
          <cell r="P563" t="str">
            <v/>
          </cell>
        </row>
        <row r="564">
          <cell r="D564" t="str">
            <v>Жали Рустем</v>
          </cell>
          <cell r="P564" t="str">
            <v/>
          </cell>
        </row>
        <row r="565">
          <cell r="D565" t="str">
            <v>Жаманкулов Марат</v>
          </cell>
          <cell r="P565" t="str">
            <v/>
          </cell>
        </row>
        <row r="566">
          <cell r="D566" t="str">
            <v>Жанасбеков Акежан</v>
          </cell>
          <cell r="P566" t="str">
            <v/>
          </cell>
        </row>
        <row r="567">
          <cell r="D567" t="str">
            <v>Жансерик Ермек</v>
          </cell>
          <cell r="P567" t="str">
            <v/>
          </cell>
        </row>
        <row r="568">
          <cell r="D568" t="str">
            <v>Жапаров Алишер</v>
          </cell>
          <cell r="P568" t="str">
            <v/>
          </cell>
        </row>
        <row r="569">
          <cell r="D569" t="str">
            <v>Жармагамбетов Ернар</v>
          </cell>
          <cell r="P569" t="str">
            <v/>
          </cell>
        </row>
        <row r="570">
          <cell r="D570" t="str">
            <v>Жданов Ян</v>
          </cell>
          <cell r="P570" t="str">
            <v/>
          </cell>
        </row>
        <row r="571">
          <cell r="D571" t="str">
            <v>Жекенев Нурлан</v>
          </cell>
          <cell r="P571" t="str">
            <v/>
          </cell>
        </row>
        <row r="572">
          <cell r="D572" t="str">
            <v>Желдикбаев Айдос</v>
          </cell>
          <cell r="P572" t="str">
            <v/>
          </cell>
        </row>
        <row r="573">
          <cell r="D573" t="str">
            <v>Жылкыбай Бауржан</v>
          </cell>
          <cell r="P573" t="str">
            <v/>
          </cell>
        </row>
        <row r="574">
          <cell r="D574" t="str">
            <v xml:space="preserve">Зазулевский </v>
          </cell>
          <cell r="P574" t="str">
            <v/>
          </cell>
        </row>
        <row r="575">
          <cell r="D575" t="str">
            <v>Закирьянов Нариман</v>
          </cell>
          <cell r="P575" t="str">
            <v/>
          </cell>
        </row>
        <row r="576">
          <cell r="D576" t="str">
            <v>Зальфигаров Тимур</v>
          </cell>
          <cell r="P576" t="str">
            <v/>
          </cell>
        </row>
        <row r="577">
          <cell r="D577" t="str">
            <v>Захаров Евгений</v>
          </cell>
          <cell r="P577" t="str">
            <v/>
          </cell>
        </row>
        <row r="578">
          <cell r="D578" t="str">
            <v>Злобин Александр</v>
          </cell>
          <cell r="P578" t="str">
            <v/>
          </cell>
        </row>
        <row r="579">
          <cell r="D579" t="str">
            <v>Зурабов Шамиль</v>
          </cell>
          <cell r="P579" t="str">
            <v/>
          </cell>
        </row>
        <row r="580">
          <cell r="D580" t="str">
            <v>Ибрагимов Рахим</v>
          </cell>
          <cell r="P580" t="str">
            <v/>
          </cell>
        </row>
        <row r="581">
          <cell r="D581" t="str">
            <v>Ибраев Мадияр</v>
          </cell>
          <cell r="P581" t="str">
            <v/>
          </cell>
        </row>
        <row r="582">
          <cell r="D582" t="str">
            <v>Ибраимов Олжас</v>
          </cell>
          <cell r="P582" t="str">
            <v/>
          </cell>
        </row>
        <row r="583">
          <cell r="D583" t="str">
            <v>Иванкин Антон</v>
          </cell>
          <cell r="P583" t="str">
            <v/>
          </cell>
        </row>
        <row r="584">
          <cell r="D584" t="str">
            <v>Иванов Борис</v>
          </cell>
          <cell r="P584" t="str">
            <v/>
          </cell>
        </row>
        <row r="585">
          <cell r="D585" t="str">
            <v>Игенбаев Есдаулет</v>
          </cell>
          <cell r="P585" t="str">
            <v/>
          </cell>
        </row>
        <row r="586">
          <cell r="D586" t="str">
            <v>Избасаров Ильнур</v>
          </cell>
          <cell r="P586" t="str">
            <v/>
          </cell>
        </row>
        <row r="587">
          <cell r="D587" t="str">
            <v>Ильященко Александр</v>
          </cell>
          <cell r="P587" t="str">
            <v/>
          </cell>
        </row>
        <row r="588">
          <cell r="D588" t="str">
            <v>Иманбаев Азамат</v>
          </cell>
          <cell r="P588" t="str">
            <v/>
          </cell>
        </row>
        <row r="589">
          <cell r="D589" t="str">
            <v>Иноятов Бахтиержон</v>
          </cell>
          <cell r="P589" t="str">
            <v/>
          </cell>
        </row>
        <row r="590">
          <cell r="D590" t="str">
            <v>Исаев Хаджи</v>
          </cell>
          <cell r="P590" t="str">
            <v/>
          </cell>
        </row>
        <row r="591">
          <cell r="D591" t="str">
            <v>Исаханов Ермек</v>
          </cell>
          <cell r="P591" t="str">
            <v/>
          </cell>
        </row>
        <row r="592">
          <cell r="D592" t="str">
            <v>Исбасов Архат</v>
          </cell>
          <cell r="P592" t="str">
            <v/>
          </cell>
        </row>
        <row r="593">
          <cell r="D593" t="str">
            <v>Исламбеков Ерлан</v>
          </cell>
          <cell r="P593" t="str">
            <v/>
          </cell>
        </row>
        <row r="594">
          <cell r="D594" t="str">
            <v>Итегулов Болат</v>
          </cell>
          <cell r="P594" t="str">
            <v/>
          </cell>
        </row>
        <row r="595">
          <cell r="D595" t="str">
            <v>Кадырбаев Беглан</v>
          </cell>
          <cell r="P595" t="str">
            <v/>
          </cell>
        </row>
        <row r="596">
          <cell r="D596" t="str">
            <v>Кадыргалиев Саид</v>
          </cell>
          <cell r="P596" t="str">
            <v/>
          </cell>
        </row>
        <row r="597">
          <cell r="D597" t="str">
            <v>Кадыров Мади</v>
          </cell>
          <cell r="P597" t="str">
            <v/>
          </cell>
        </row>
        <row r="598">
          <cell r="D598" t="str">
            <v>Кай Жан</v>
          </cell>
          <cell r="P598" t="str">
            <v/>
          </cell>
        </row>
        <row r="599">
          <cell r="D599" t="str">
            <v>Кайшибаев Данияр</v>
          </cell>
          <cell r="P599" t="str">
            <v/>
          </cell>
        </row>
        <row r="600">
          <cell r="D600" t="str">
            <v>Какимжанов Елнур</v>
          </cell>
          <cell r="P600" t="str">
            <v/>
          </cell>
        </row>
        <row r="601">
          <cell r="D601" t="str">
            <v>Какимжанов Ильхалид</v>
          </cell>
          <cell r="P601" t="str">
            <v/>
          </cell>
        </row>
        <row r="602">
          <cell r="D602" t="str">
            <v>Какимов Санжар</v>
          </cell>
          <cell r="P602" t="str">
            <v/>
          </cell>
        </row>
        <row r="603">
          <cell r="D603" t="str">
            <v>Калиев Адильжан</v>
          </cell>
          <cell r="P603" t="str">
            <v/>
          </cell>
        </row>
        <row r="604">
          <cell r="D604" t="str">
            <v>Канатжан Ержан</v>
          </cell>
          <cell r="P604" t="str">
            <v/>
          </cell>
        </row>
        <row r="605">
          <cell r="D605" t="str">
            <v>Кансултан Ерлан</v>
          </cell>
          <cell r="P605" t="str">
            <v/>
          </cell>
        </row>
        <row r="606">
          <cell r="D606" t="str">
            <v>Капустин Евгений</v>
          </cell>
          <cell r="P606" t="str">
            <v/>
          </cell>
        </row>
        <row r="607">
          <cell r="D607" t="str">
            <v>Карантаев Данияр</v>
          </cell>
          <cell r="P607" t="str">
            <v/>
          </cell>
        </row>
        <row r="608">
          <cell r="D608" t="str">
            <v>Карасев Михаил</v>
          </cell>
          <cell r="P608" t="str">
            <v/>
          </cell>
        </row>
        <row r="609">
          <cell r="D609" t="str">
            <v>Карасев Михаил (мл)</v>
          </cell>
          <cell r="P609" t="str">
            <v/>
          </cell>
        </row>
        <row r="610">
          <cell r="D610" t="str">
            <v>Карымсаков Бауржан</v>
          </cell>
          <cell r="P610" t="str">
            <v/>
          </cell>
        </row>
        <row r="611">
          <cell r="D611" t="str">
            <v>Касым Алим Айхан</v>
          </cell>
          <cell r="P611" t="str">
            <v/>
          </cell>
        </row>
        <row r="612">
          <cell r="D612" t="str">
            <v>Касымханов Бауржан</v>
          </cell>
          <cell r="P612" t="str">
            <v/>
          </cell>
        </row>
        <row r="613">
          <cell r="D613" t="str">
            <v>Качай Алексей</v>
          </cell>
          <cell r="P613" t="str">
            <v/>
          </cell>
        </row>
        <row r="614">
          <cell r="D614" t="str">
            <v>Кенесов Болысбай</v>
          </cell>
          <cell r="P614" t="str">
            <v/>
          </cell>
        </row>
        <row r="615">
          <cell r="D615" t="str">
            <v>Кенжебаев Азиз</v>
          </cell>
          <cell r="P615" t="str">
            <v/>
          </cell>
        </row>
        <row r="616">
          <cell r="D616" t="str">
            <v>Кивенко Дмитрий</v>
          </cell>
          <cell r="P616" t="str">
            <v/>
          </cell>
        </row>
        <row r="617">
          <cell r="D617" t="str">
            <v>Кизюта Дмитрий</v>
          </cell>
          <cell r="P617" t="str">
            <v/>
          </cell>
        </row>
        <row r="618">
          <cell r="D618" t="str">
            <v>Килич Рамазан</v>
          </cell>
          <cell r="P618" t="str">
            <v/>
          </cell>
        </row>
        <row r="619">
          <cell r="D619" t="str">
            <v>Ким Александр</v>
          </cell>
          <cell r="P619" t="str">
            <v/>
          </cell>
        </row>
        <row r="620">
          <cell r="D620" t="str">
            <v>Ким Александр</v>
          </cell>
          <cell r="P620" t="str">
            <v/>
          </cell>
        </row>
        <row r="621">
          <cell r="D621" t="str">
            <v>Ким Андрей</v>
          </cell>
          <cell r="P621" t="str">
            <v/>
          </cell>
        </row>
        <row r="622">
          <cell r="D622" t="str">
            <v>Ким Артем</v>
          </cell>
          <cell r="P622" t="str">
            <v/>
          </cell>
        </row>
        <row r="623">
          <cell r="D623" t="str">
            <v>Ким Владимир</v>
          </cell>
          <cell r="P623" t="str">
            <v/>
          </cell>
        </row>
        <row r="624">
          <cell r="D624" t="str">
            <v>Ким Сергей</v>
          </cell>
          <cell r="P624" t="str">
            <v/>
          </cell>
        </row>
        <row r="625">
          <cell r="D625" t="str">
            <v>Ким Эдуард</v>
          </cell>
          <cell r="P625" t="str">
            <v/>
          </cell>
        </row>
        <row r="626">
          <cell r="D626" t="str">
            <v>Кипарисов Филипп</v>
          </cell>
          <cell r="P626" t="str">
            <v/>
          </cell>
        </row>
        <row r="627">
          <cell r="D627" t="str">
            <v>Кириленко Владислав</v>
          </cell>
          <cell r="P627" t="str">
            <v/>
          </cell>
        </row>
        <row r="628">
          <cell r="D628" t="str">
            <v>Кирсанов Никита</v>
          </cell>
          <cell r="P628" t="str">
            <v/>
          </cell>
        </row>
        <row r="629">
          <cell r="D629" t="str">
            <v>Коберилзе Давид</v>
          </cell>
          <cell r="P629" t="str">
            <v/>
          </cell>
        </row>
        <row r="630">
          <cell r="D630" t="str">
            <v>Ковалев Евгений</v>
          </cell>
          <cell r="P630" t="str">
            <v/>
          </cell>
        </row>
        <row r="631">
          <cell r="D631" t="str">
            <v>Когай Андрей</v>
          </cell>
          <cell r="P631" t="str">
            <v/>
          </cell>
        </row>
        <row r="632">
          <cell r="D632" t="str">
            <v>Козин Вячеслав</v>
          </cell>
          <cell r="P632" t="str">
            <v/>
          </cell>
        </row>
        <row r="633">
          <cell r="D633" t="str">
            <v>Козин Станислав</v>
          </cell>
          <cell r="P633" t="str">
            <v/>
          </cell>
        </row>
        <row r="634">
          <cell r="D634" t="str">
            <v>Козыркин Артем</v>
          </cell>
          <cell r="P634" t="str">
            <v/>
          </cell>
        </row>
        <row r="635">
          <cell r="D635" t="str">
            <v>Кокенов Марат</v>
          </cell>
          <cell r="P635" t="str">
            <v/>
          </cell>
        </row>
        <row r="636">
          <cell r="D636" t="str">
            <v>Колдасов Жандос</v>
          </cell>
          <cell r="P636" t="str">
            <v/>
          </cell>
        </row>
        <row r="637">
          <cell r="D637" t="str">
            <v>Колякин Евгений</v>
          </cell>
          <cell r="P637" t="str">
            <v/>
          </cell>
        </row>
        <row r="638">
          <cell r="D638" t="str">
            <v>Конев Денис</v>
          </cell>
          <cell r="P638" t="str">
            <v/>
          </cell>
        </row>
        <row r="639">
          <cell r="D639" t="str">
            <v>Копесов Аман</v>
          </cell>
          <cell r="P639" t="str">
            <v/>
          </cell>
        </row>
        <row r="640">
          <cell r="D640" t="str">
            <v>Котелевский Денис</v>
          </cell>
          <cell r="P640" t="str">
            <v/>
          </cell>
        </row>
        <row r="641">
          <cell r="D641" t="str">
            <v>Котков Станислав</v>
          </cell>
          <cell r="P641" t="str">
            <v/>
          </cell>
        </row>
        <row r="642">
          <cell r="D642" t="str">
            <v>Красовский Андрей</v>
          </cell>
          <cell r="P642" t="str">
            <v/>
          </cell>
        </row>
        <row r="643">
          <cell r="D643" t="str">
            <v>Куанбаев Ильяс</v>
          </cell>
          <cell r="P643" t="str">
            <v/>
          </cell>
        </row>
        <row r="644">
          <cell r="D644" t="str">
            <v>Куангалиев Танат</v>
          </cell>
          <cell r="P644" t="str">
            <v/>
          </cell>
        </row>
        <row r="645">
          <cell r="D645" t="str">
            <v>Куандыков Дидар</v>
          </cell>
          <cell r="P645" t="str">
            <v/>
          </cell>
        </row>
        <row r="646">
          <cell r="D646" t="str">
            <v>Кудайбергенов Куаныш</v>
          </cell>
          <cell r="P646" t="str">
            <v/>
          </cell>
        </row>
        <row r="647">
          <cell r="D647" t="str">
            <v>Кудияров Сакен</v>
          </cell>
          <cell r="P647" t="str">
            <v/>
          </cell>
        </row>
        <row r="648">
          <cell r="D648" t="str">
            <v>Кудряшов Константин</v>
          </cell>
          <cell r="P648" t="str">
            <v/>
          </cell>
        </row>
        <row r="649">
          <cell r="D649" t="str">
            <v>Кузьминых Максим</v>
          </cell>
          <cell r="P649" t="str">
            <v/>
          </cell>
        </row>
        <row r="650">
          <cell r="D650" t="str">
            <v>Кулшанов Галымжан</v>
          </cell>
          <cell r="P650" t="str">
            <v/>
          </cell>
        </row>
        <row r="651">
          <cell r="D651" t="str">
            <v>Кунаев Ренат</v>
          </cell>
          <cell r="P651" t="str">
            <v/>
          </cell>
        </row>
        <row r="652">
          <cell r="D652" t="str">
            <v>Кунакбаев Валихан</v>
          </cell>
          <cell r="P652" t="str">
            <v/>
          </cell>
        </row>
        <row r="653">
          <cell r="D653" t="str">
            <v>Курмашев Данияр</v>
          </cell>
          <cell r="P653" t="str">
            <v/>
          </cell>
        </row>
        <row r="654">
          <cell r="D654" t="str">
            <v>Курочкин Андрей</v>
          </cell>
          <cell r="P654" t="str">
            <v/>
          </cell>
        </row>
        <row r="655">
          <cell r="D655" t="str">
            <v>Лаврентьев Павел</v>
          </cell>
          <cell r="P655" t="str">
            <v/>
          </cell>
        </row>
        <row r="656">
          <cell r="D656" t="str">
            <v>Ли Валерий</v>
          </cell>
          <cell r="P656" t="str">
            <v/>
          </cell>
        </row>
        <row r="657">
          <cell r="D657" t="str">
            <v>Ли Олег</v>
          </cell>
          <cell r="P657" t="str">
            <v/>
          </cell>
        </row>
        <row r="658">
          <cell r="D658" t="str">
            <v>Ли Юрий</v>
          </cell>
          <cell r="P658" t="str">
            <v/>
          </cell>
        </row>
        <row r="659">
          <cell r="D659" t="str">
            <v>Мадаминов Макс</v>
          </cell>
          <cell r="P659" t="str">
            <v/>
          </cell>
        </row>
        <row r="660">
          <cell r="D660" t="str">
            <v>Мадинов Ромин</v>
          </cell>
          <cell r="P660" t="str">
            <v/>
          </cell>
        </row>
        <row r="661">
          <cell r="D661" t="str">
            <v>Мажикенов Азамат</v>
          </cell>
          <cell r="P661" t="str">
            <v/>
          </cell>
        </row>
        <row r="662">
          <cell r="D662" t="str">
            <v>Малибаев Асылбек</v>
          </cell>
          <cell r="P662" t="str">
            <v/>
          </cell>
        </row>
        <row r="663">
          <cell r="D663" t="str">
            <v>Мальцев Вячеслав</v>
          </cell>
          <cell r="P663" t="str">
            <v/>
          </cell>
        </row>
        <row r="664">
          <cell r="D664" t="str">
            <v>Мамбетов Бексултан</v>
          </cell>
          <cell r="P664" t="str">
            <v/>
          </cell>
        </row>
        <row r="665">
          <cell r="D665" t="str">
            <v>Мартыныш Радион</v>
          </cell>
          <cell r="P665" t="str">
            <v/>
          </cell>
        </row>
        <row r="666">
          <cell r="D666" t="str">
            <v>Маслахатов Батухан</v>
          </cell>
          <cell r="P666" t="str">
            <v/>
          </cell>
        </row>
        <row r="667">
          <cell r="D667" t="str">
            <v>Матвеев Григорий</v>
          </cell>
          <cell r="P667" t="str">
            <v/>
          </cell>
        </row>
        <row r="668">
          <cell r="D668" t="str">
            <v>Махамбетов Абай</v>
          </cell>
          <cell r="P668" t="str">
            <v/>
          </cell>
        </row>
        <row r="669">
          <cell r="D669" t="str">
            <v>Махамбетов Айбек</v>
          </cell>
          <cell r="P669" t="str">
            <v/>
          </cell>
        </row>
        <row r="670">
          <cell r="D670" t="str">
            <v>Маханов Толеген</v>
          </cell>
          <cell r="P670" t="str">
            <v/>
          </cell>
        </row>
        <row r="671">
          <cell r="D671" t="str">
            <v>Мигунов Дмитрий</v>
          </cell>
          <cell r="P671" t="str">
            <v/>
          </cell>
        </row>
        <row r="672">
          <cell r="D672" t="str">
            <v>Миронов Егор</v>
          </cell>
          <cell r="P672" t="str">
            <v/>
          </cell>
        </row>
        <row r="673">
          <cell r="D673" t="str">
            <v>Мирошниченко Виктор</v>
          </cell>
          <cell r="P673" t="str">
            <v/>
          </cell>
        </row>
        <row r="674">
          <cell r="D674" t="str">
            <v>Молдакунов Мурат</v>
          </cell>
          <cell r="P674" t="str">
            <v/>
          </cell>
        </row>
        <row r="675">
          <cell r="D675" t="str">
            <v>Молчанов Владимир</v>
          </cell>
          <cell r="P675" t="str">
            <v/>
          </cell>
        </row>
        <row r="676">
          <cell r="D676" t="str">
            <v>Мудров Денис</v>
          </cell>
          <cell r="P676" t="str">
            <v/>
          </cell>
        </row>
        <row r="677">
          <cell r="D677" t="str">
            <v>Муканов Мади</v>
          </cell>
          <cell r="P677" t="str">
            <v/>
          </cell>
        </row>
        <row r="678">
          <cell r="D678" t="str">
            <v>Мукатов Султан</v>
          </cell>
          <cell r="P678" t="str">
            <v/>
          </cell>
        </row>
        <row r="679">
          <cell r="D679" t="str">
            <v>Мун Владислав</v>
          </cell>
          <cell r="P679" t="str">
            <v/>
          </cell>
        </row>
        <row r="680">
          <cell r="D680" t="str">
            <v>Мурзахметов Санжар</v>
          </cell>
          <cell r="P680" t="str">
            <v/>
          </cell>
        </row>
        <row r="681">
          <cell r="D681" t="str">
            <v>Мусаев Асет</v>
          </cell>
          <cell r="P681" t="str">
            <v/>
          </cell>
        </row>
        <row r="682">
          <cell r="D682" t="str">
            <v>Мусалимов Олег</v>
          </cell>
          <cell r="P682" t="str">
            <v/>
          </cell>
        </row>
        <row r="683">
          <cell r="D683" t="str">
            <v>Мухамадеев Чингиз</v>
          </cell>
          <cell r="P683" t="str">
            <v/>
          </cell>
        </row>
        <row r="684">
          <cell r="D684" t="str">
            <v>Мухамбетов Бегимжан</v>
          </cell>
          <cell r="P684" t="str">
            <v/>
          </cell>
        </row>
        <row r="685">
          <cell r="D685" t="str">
            <v xml:space="preserve">Мухамеджанов </v>
          </cell>
          <cell r="P685" t="str">
            <v/>
          </cell>
        </row>
        <row r="686">
          <cell r="D686" t="str">
            <v>Мухамедин Алмат</v>
          </cell>
          <cell r="P686" t="str">
            <v/>
          </cell>
        </row>
        <row r="687">
          <cell r="D687" t="str">
            <v>Мухамедшалиев</v>
          </cell>
          <cell r="P687" t="str">
            <v/>
          </cell>
        </row>
        <row r="688">
          <cell r="D688" t="str">
            <v>Мынгатов Олжас</v>
          </cell>
          <cell r="P688" t="str">
            <v/>
          </cell>
        </row>
        <row r="689">
          <cell r="D689" t="str">
            <v>Мырзахметов Асан</v>
          </cell>
          <cell r="P689" t="str">
            <v/>
          </cell>
        </row>
        <row r="690">
          <cell r="D690" t="str">
            <v>Нарбеков Ернар</v>
          </cell>
          <cell r="P690" t="str">
            <v/>
          </cell>
        </row>
        <row r="691">
          <cell r="D691" t="str">
            <v>Недыхалов Владимир</v>
          </cell>
          <cell r="P691" t="str">
            <v/>
          </cell>
        </row>
        <row r="692">
          <cell r="D692" t="str">
            <v>Ним Станислав</v>
          </cell>
          <cell r="P692" t="str">
            <v/>
          </cell>
        </row>
        <row r="693">
          <cell r="D693" t="str">
            <v>Ниязов Темур</v>
          </cell>
          <cell r="P693" t="str">
            <v/>
          </cell>
        </row>
        <row r="694">
          <cell r="D694" t="str">
            <v>Новожилов Юрий</v>
          </cell>
          <cell r="P694" t="str">
            <v/>
          </cell>
        </row>
        <row r="695">
          <cell r="D695" t="str">
            <v>Нурбаев Мухит</v>
          </cell>
          <cell r="P695" t="str">
            <v/>
          </cell>
        </row>
        <row r="696">
          <cell r="D696" t="str">
            <v>Нургалиев Габиден</v>
          </cell>
          <cell r="P696" t="str">
            <v/>
          </cell>
        </row>
        <row r="697">
          <cell r="D697" t="str">
            <v xml:space="preserve">Нурмагамбетов </v>
          </cell>
          <cell r="P697" t="str">
            <v/>
          </cell>
        </row>
        <row r="698">
          <cell r="D698" t="str">
            <v xml:space="preserve">Нурмухаметов </v>
          </cell>
          <cell r="P698" t="str">
            <v/>
          </cell>
        </row>
        <row r="699">
          <cell r="D699" t="str">
            <v>Нуров Канат</v>
          </cell>
          <cell r="P699" t="str">
            <v/>
          </cell>
        </row>
        <row r="700">
          <cell r="D700" t="str">
            <v>Нуруллох Фирузи</v>
          </cell>
          <cell r="P700" t="str">
            <v/>
          </cell>
        </row>
        <row r="701">
          <cell r="D701" t="str">
            <v>Нурходжаев Абылай</v>
          </cell>
          <cell r="P701" t="str">
            <v/>
          </cell>
        </row>
        <row r="702">
          <cell r="D702" t="str">
            <v>Нысанбек Мирас</v>
          </cell>
          <cell r="P702" t="str">
            <v/>
          </cell>
        </row>
        <row r="703">
          <cell r="D703" t="str">
            <v>Обласов Олег</v>
          </cell>
          <cell r="P703" t="str">
            <v/>
          </cell>
        </row>
        <row r="704">
          <cell r="D704" t="str">
            <v>Омирхан Мажит</v>
          </cell>
          <cell r="P704" t="str">
            <v/>
          </cell>
        </row>
        <row r="705">
          <cell r="D705" t="str">
            <v>Оразкулов Даулет</v>
          </cell>
          <cell r="P705" t="str">
            <v/>
          </cell>
        </row>
        <row r="706">
          <cell r="D706" t="str">
            <v>Ордабаев Жалгас</v>
          </cell>
          <cell r="P706" t="str">
            <v/>
          </cell>
        </row>
        <row r="707">
          <cell r="D707" t="str">
            <v>Осипов Эдуард</v>
          </cell>
          <cell r="P707" t="str">
            <v/>
          </cell>
        </row>
        <row r="708">
          <cell r="D708" t="str">
            <v>Османов Тимур</v>
          </cell>
          <cell r="P708" t="str">
            <v/>
          </cell>
        </row>
        <row r="709">
          <cell r="D709" t="str">
            <v>Пазынич Олександр</v>
          </cell>
          <cell r="P709" t="str">
            <v/>
          </cell>
        </row>
        <row r="710">
          <cell r="D710" t="str">
            <v>Пак Владислав</v>
          </cell>
          <cell r="P710" t="str">
            <v/>
          </cell>
        </row>
        <row r="711">
          <cell r="D711" t="str">
            <v>Палымбетов Ербол</v>
          </cell>
          <cell r="P711" t="str">
            <v/>
          </cell>
        </row>
        <row r="712">
          <cell r="D712" t="str">
            <v>Пономарев Андрей</v>
          </cell>
          <cell r="P712" t="str">
            <v/>
          </cell>
        </row>
        <row r="713">
          <cell r="D713" t="str">
            <v>Попов Петр</v>
          </cell>
          <cell r="P713" t="str">
            <v/>
          </cell>
        </row>
        <row r="714">
          <cell r="D714" t="str">
            <v>Потапов Максим</v>
          </cell>
          <cell r="P714" t="str">
            <v/>
          </cell>
        </row>
        <row r="715">
          <cell r="D715" t="str">
            <v>Пушкин Артем</v>
          </cell>
          <cell r="P715" t="str">
            <v/>
          </cell>
        </row>
        <row r="716">
          <cell r="D716" t="str">
            <v>Рамазанов Олжас</v>
          </cell>
          <cell r="P716" t="str">
            <v/>
          </cell>
        </row>
        <row r="717">
          <cell r="D717" t="str">
            <v>Рахметов Мирсаид</v>
          </cell>
          <cell r="P717" t="str">
            <v/>
          </cell>
        </row>
        <row r="718">
          <cell r="D718" t="str">
            <v>Рашидулы Жанибек</v>
          </cell>
          <cell r="P718" t="str">
            <v/>
          </cell>
        </row>
        <row r="719">
          <cell r="D719" t="str">
            <v>Русин Сергей</v>
          </cell>
          <cell r="P719" t="str">
            <v/>
          </cell>
        </row>
        <row r="720">
          <cell r="D720" t="str">
            <v>Рыбальченко Юрий</v>
          </cell>
          <cell r="P720" t="str">
            <v/>
          </cell>
        </row>
        <row r="721">
          <cell r="D721" t="str">
            <v>Рыскулбеков Ардак</v>
          </cell>
          <cell r="P721" t="str">
            <v/>
          </cell>
        </row>
        <row r="722">
          <cell r="D722" t="str">
            <v>Сабеков Нурлан</v>
          </cell>
          <cell r="P722" t="str">
            <v/>
          </cell>
        </row>
        <row r="723">
          <cell r="D723" t="str">
            <v>Сабралиев Алибек</v>
          </cell>
          <cell r="P723" t="str">
            <v/>
          </cell>
        </row>
        <row r="724">
          <cell r="D724" t="str">
            <v>Сабуров Дмитрий</v>
          </cell>
          <cell r="P724" t="str">
            <v/>
          </cell>
        </row>
        <row r="725">
          <cell r="D725" t="str">
            <v>Сагынгалиев Нуржан</v>
          </cell>
          <cell r="P725" t="str">
            <v/>
          </cell>
        </row>
        <row r="726">
          <cell r="D726" t="str">
            <v>Садвакасов Даурен</v>
          </cell>
          <cell r="P726" t="str">
            <v/>
          </cell>
        </row>
        <row r="727">
          <cell r="D727" t="str">
            <v>Садвакасов Руслан</v>
          </cell>
          <cell r="P727" t="str">
            <v/>
          </cell>
        </row>
        <row r="728">
          <cell r="D728" t="str">
            <v>Садыров Азизджан</v>
          </cell>
          <cell r="P728" t="str">
            <v/>
          </cell>
        </row>
        <row r="729">
          <cell r="D729" t="str">
            <v>Сайфутдинов Эльдар</v>
          </cell>
          <cell r="P729" t="str">
            <v/>
          </cell>
        </row>
        <row r="730">
          <cell r="D730" t="str">
            <v>Сакенов Серик</v>
          </cell>
          <cell r="P730" t="str">
            <v/>
          </cell>
        </row>
        <row r="731">
          <cell r="D731" t="str">
            <v>Сактаганов Даулет</v>
          </cell>
          <cell r="P731" t="str">
            <v/>
          </cell>
        </row>
        <row r="732">
          <cell r="D732" t="str">
            <v>Сарманов Абай</v>
          </cell>
          <cell r="P732" t="str">
            <v/>
          </cell>
        </row>
        <row r="733">
          <cell r="D733" t="str">
            <v>Сарсекеев Фархат</v>
          </cell>
          <cell r="P733" t="str">
            <v/>
          </cell>
        </row>
        <row r="734">
          <cell r="D734" t="str">
            <v>Сарсенов Арман</v>
          </cell>
          <cell r="P734" t="str">
            <v/>
          </cell>
        </row>
        <row r="735">
          <cell r="D735" t="str">
            <v>Сарыбеков Арслан</v>
          </cell>
          <cell r="P735" t="str">
            <v/>
          </cell>
        </row>
        <row r="736">
          <cell r="D736" t="str">
            <v>Сарымсаков Кайрат</v>
          </cell>
          <cell r="P736" t="str">
            <v/>
          </cell>
        </row>
        <row r="737">
          <cell r="D737" t="str">
            <v>Сатиев Арман</v>
          </cell>
          <cell r="P737" t="str">
            <v/>
          </cell>
        </row>
        <row r="738">
          <cell r="D738" t="str">
            <v>Свейко Александр</v>
          </cell>
          <cell r="P738" t="str">
            <v/>
          </cell>
        </row>
        <row r="739">
          <cell r="D739" t="str">
            <v>Семенов Даниил</v>
          </cell>
          <cell r="P739" t="str">
            <v/>
          </cell>
        </row>
        <row r="740">
          <cell r="D740" t="str">
            <v>Сералы Жандос</v>
          </cell>
          <cell r="P740" t="str">
            <v/>
          </cell>
        </row>
        <row r="741">
          <cell r="D741" t="str">
            <v>Сергазин Чингис</v>
          </cell>
          <cell r="P741" t="str">
            <v/>
          </cell>
        </row>
        <row r="742">
          <cell r="D742" t="str">
            <v>Серикхан Айдос</v>
          </cell>
          <cell r="P742" t="str">
            <v/>
          </cell>
        </row>
        <row r="743">
          <cell r="D743" t="str">
            <v>Серяков Руслан</v>
          </cell>
          <cell r="P743" t="str">
            <v/>
          </cell>
        </row>
        <row r="744">
          <cell r="D744" t="str">
            <v>Сиитов Илиас</v>
          </cell>
          <cell r="P744" t="str">
            <v/>
          </cell>
        </row>
        <row r="745">
          <cell r="D745" t="str">
            <v>Синдонис Илья</v>
          </cell>
          <cell r="P745" t="str">
            <v/>
          </cell>
        </row>
        <row r="746">
          <cell r="D746" t="str">
            <v>Скурихин Виталий</v>
          </cell>
          <cell r="P746" t="str">
            <v/>
          </cell>
        </row>
        <row r="747">
          <cell r="D747" t="str">
            <v>Смолькин Алексей</v>
          </cell>
          <cell r="P747" t="str">
            <v/>
          </cell>
        </row>
        <row r="748">
          <cell r="D748" t="str">
            <v>Соколунин Сергей</v>
          </cell>
          <cell r="P748" t="str">
            <v/>
          </cell>
        </row>
        <row r="749">
          <cell r="D749" t="str">
            <v>Соловский Василий</v>
          </cell>
          <cell r="P749" t="str">
            <v/>
          </cell>
        </row>
        <row r="750">
          <cell r="D750" t="str">
            <v>Сотников Павел</v>
          </cell>
          <cell r="P750" t="str">
            <v/>
          </cell>
        </row>
        <row r="751">
          <cell r="D751" t="str">
            <v>Степанов Филипп</v>
          </cell>
          <cell r="P751" t="str">
            <v/>
          </cell>
        </row>
        <row r="752">
          <cell r="D752" t="str">
            <v>Субботин Иван</v>
          </cell>
          <cell r="P752" t="str">
            <v/>
          </cell>
        </row>
        <row r="753">
          <cell r="D753" t="str">
            <v>Сулеев Ринат</v>
          </cell>
          <cell r="P753" t="str">
            <v/>
          </cell>
        </row>
        <row r="754">
          <cell r="D754" t="str">
            <v>Суленов Ерлан</v>
          </cell>
          <cell r="P754" t="str">
            <v/>
          </cell>
        </row>
        <row r="755">
          <cell r="D755" t="str">
            <v>Сурауов Асхат</v>
          </cell>
          <cell r="P755" t="str">
            <v/>
          </cell>
        </row>
        <row r="756">
          <cell r="D756" t="str">
            <v>Суршанов Алмас</v>
          </cell>
          <cell r="P756" t="str">
            <v/>
          </cell>
        </row>
        <row r="757">
          <cell r="D757" t="str">
            <v>Сухой Алексей</v>
          </cell>
          <cell r="P757" t="str">
            <v/>
          </cell>
        </row>
        <row r="758">
          <cell r="D758" t="str">
            <v>Сыдыков Асхад</v>
          </cell>
          <cell r="P758" t="str">
            <v/>
          </cell>
        </row>
        <row r="759">
          <cell r="D759" t="str">
            <v>Сыздыкпаев Муслим</v>
          </cell>
          <cell r="P759" t="str">
            <v/>
          </cell>
        </row>
        <row r="760">
          <cell r="D760" t="str">
            <v>Тайжан Санжар</v>
          </cell>
          <cell r="P760" t="str">
            <v/>
          </cell>
        </row>
        <row r="761">
          <cell r="D761" t="str">
            <v>Такеев Расул</v>
          </cell>
          <cell r="P761" t="str">
            <v/>
          </cell>
        </row>
        <row r="762">
          <cell r="D762" t="str">
            <v>Талапаев Роман</v>
          </cell>
          <cell r="P762" t="str">
            <v/>
          </cell>
        </row>
        <row r="763">
          <cell r="D763" t="str">
            <v>Тамабаев Бахыт</v>
          </cell>
          <cell r="P763" t="str">
            <v/>
          </cell>
        </row>
        <row r="764">
          <cell r="D764" t="str">
            <v>Танекеев Айбек</v>
          </cell>
          <cell r="P764" t="str">
            <v/>
          </cell>
        </row>
        <row r="765">
          <cell r="D765" t="str">
            <v>Татиев Адил</v>
          </cell>
          <cell r="P765" t="str">
            <v/>
          </cell>
        </row>
        <row r="766">
          <cell r="D766" t="str">
            <v>Темиров Нурболат</v>
          </cell>
          <cell r="P766" t="str">
            <v/>
          </cell>
        </row>
        <row r="767">
          <cell r="D767" t="str">
            <v>Темирхан Асет</v>
          </cell>
          <cell r="P767" t="str">
            <v/>
          </cell>
        </row>
        <row r="768">
          <cell r="D768" t="str">
            <v>Терентьев Алексей</v>
          </cell>
          <cell r="P768" t="str">
            <v/>
          </cell>
        </row>
        <row r="769">
          <cell r="D769" t="str">
            <v>Тилекберды Данияр</v>
          </cell>
          <cell r="P769" t="str">
            <v/>
          </cell>
        </row>
        <row r="770">
          <cell r="D770" t="str">
            <v>Тиллабай Санжар</v>
          </cell>
          <cell r="P770" t="str">
            <v/>
          </cell>
        </row>
        <row r="771">
          <cell r="D771" t="str">
            <v>Тихоненко Сергей</v>
          </cell>
          <cell r="P771" t="str">
            <v/>
          </cell>
        </row>
        <row r="772">
          <cell r="D772" t="str">
            <v>Ткаченко Юрий</v>
          </cell>
          <cell r="P772" t="str">
            <v/>
          </cell>
        </row>
        <row r="773">
          <cell r="D773" t="str">
            <v>Тойбазаров Диас</v>
          </cell>
          <cell r="P773" t="str">
            <v/>
          </cell>
        </row>
        <row r="774">
          <cell r="D774" t="str">
            <v>Тойганбаев Султан</v>
          </cell>
          <cell r="P774" t="str">
            <v/>
          </cell>
        </row>
        <row r="775">
          <cell r="D775" t="str">
            <v>Толеген Арман</v>
          </cell>
          <cell r="P775" t="str">
            <v/>
          </cell>
        </row>
        <row r="776">
          <cell r="D776" t="str">
            <v>Толегенов Нурлан</v>
          </cell>
          <cell r="P776" t="str">
            <v/>
          </cell>
        </row>
        <row r="777">
          <cell r="D777" t="str">
            <v>Толымбеков Нурбек</v>
          </cell>
          <cell r="P777" t="str">
            <v/>
          </cell>
        </row>
        <row r="778">
          <cell r="D778" t="str">
            <v>Тораманов Абиль</v>
          </cell>
          <cell r="P778" t="str">
            <v/>
          </cell>
        </row>
        <row r="779">
          <cell r="D779" t="str">
            <v>Тохметов Куаныш</v>
          </cell>
          <cell r="P779" t="str">
            <v/>
          </cell>
        </row>
        <row r="780">
          <cell r="D780" t="str">
            <v>Туегалиев Нурлан</v>
          </cell>
          <cell r="P780" t="str">
            <v/>
          </cell>
        </row>
        <row r="781">
          <cell r="D781" t="str">
            <v>Туленов Жандос</v>
          </cell>
          <cell r="P781" t="str">
            <v/>
          </cell>
        </row>
        <row r="782">
          <cell r="D782" t="str">
            <v>Тулепбеков Куаныш</v>
          </cell>
          <cell r="P782" t="str">
            <v/>
          </cell>
        </row>
        <row r="783">
          <cell r="D783" t="str">
            <v>Тулешев Бахтияр</v>
          </cell>
          <cell r="P783" t="str">
            <v/>
          </cell>
        </row>
        <row r="784">
          <cell r="D784" t="str">
            <v>Турдиев Руслан</v>
          </cell>
          <cell r="P784" t="str">
            <v/>
          </cell>
        </row>
        <row r="785">
          <cell r="D785" t="str">
            <v>Турунов Тимур</v>
          </cell>
          <cell r="P785" t="str">
            <v/>
          </cell>
        </row>
        <row r="786">
          <cell r="D786" t="str">
            <v>Турунов Халит</v>
          </cell>
          <cell r="P786" t="str">
            <v/>
          </cell>
        </row>
        <row r="787">
          <cell r="D787" t="str">
            <v>Туруспеков Диас</v>
          </cell>
          <cell r="P787" t="str">
            <v/>
          </cell>
        </row>
        <row r="788">
          <cell r="D788" t="str">
            <v>Тэн Дмитрий</v>
          </cell>
          <cell r="P788" t="str">
            <v/>
          </cell>
        </row>
        <row r="789">
          <cell r="D789" t="str">
            <v>Ужкемпиров</v>
          </cell>
          <cell r="P789" t="str">
            <v/>
          </cell>
        </row>
        <row r="790">
          <cell r="D790" t="str">
            <v>Уразаков Роман</v>
          </cell>
          <cell r="P790" t="str">
            <v/>
          </cell>
        </row>
        <row r="791">
          <cell r="D791" t="str">
            <v>Уразбеков Нуржан</v>
          </cell>
          <cell r="P791" t="str">
            <v/>
          </cell>
        </row>
        <row r="792">
          <cell r="D792" t="str">
            <v>Уразов Рафаэль</v>
          </cell>
          <cell r="P792" t="str">
            <v/>
          </cell>
        </row>
        <row r="793">
          <cell r="D793" t="str">
            <v>Усманов Миразиз</v>
          </cell>
          <cell r="P793" t="str">
            <v/>
          </cell>
        </row>
        <row r="794">
          <cell r="D794" t="str">
            <v>Усманов Тимур</v>
          </cell>
          <cell r="P794" t="str">
            <v/>
          </cell>
        </row>
        <row r="795">
          <cell r="D795" t="str">
            <v>Успанов Максат</v>
          </cell>
          <cell r="P795" t="str">
            <v/>
          </cell>
        </row>
        <row r="796">
          <cell r="D796" t="str">
            <v>Утеглов Диас</v>
          </cell>
          <cell r="P796" t="str">
            <v/>
          </cell>
        </row>
        <row r="797">
          <cell r="D797" t="str">
            <v>Ушанев Дмитрий</v>
          </cell>
          <cell r="P797" t="str">
            <v/>
          </cell>
        </row>
        <row r="798">
          <cell r="D798" t="str">
            <v>Федотов Игорь</v>
          </cell>
          <cell r="P798" t="str">
            <v/>
          </cell>
        </row>
        <row r="799">
          <cell r="D799" t="str">
            <v>Филимонов Вячеслав</v>
          </cell>
          <cell r="P799" t="str">
            <v/>
          </cell>
        </row>
        <row r="800">
          <cell r="D800" t="str">
            <v>Филин Павел</v>
          </cell>
          <cell r="P800" t="str">
            <v/>
          </cell>
        </row>
        <row r="801">
          <cell r="D801" t="str">
            <v>Фишман Михаил</v>
          </cell>
          <cell r="P801" t="str">
            <v/>
          </cell>
        </row>
        <row r="802">
          <cell r="D802" t="str">
            <v>Хаким Улан</v>
          </cell>
          <cell r="P802" t="str">
            <v/>
          </cell>
        </row>
        <row r="803">
          <cell r="D803" t="str">
            <v>Халилов Дияр</v>
          </cell>
          <cell r="P803" t="str">
            <v/>
          </cell>
        </row>
        <row r="804">
          <cell r="D804" t="str">
            <v>Хассан Али</v>
          </cell>
          <cell r="P804" t="str">
            <v/>
          </cell>
        </row>
        <row r="805">
          <cell r="D805" t="str">
            <v>Хахулин Василий</v>
          </cell>
          <cell r="P805" t="str">
            <v/>
          </cell>
        </row>
        <row r="806">
          <cell r="D806" t="str">
            <v>Хегай Артур</v>
          </cell>
          <cell r="P806" t="str">
            <v/>
          </cell>
        </row>
        <row r="807">
          <cell r="D807" t="str">
            <v>Хен Александр</v>
          </cell>
          <cell r="P807" t="str">
            <v/>
          </cell>
        </row>
        <row r="808">
          <cell r="D808" t="str">
            <v>Хусаинов Ануар</v>
          </cell>
          <cell r="P808" t="str">
            <v/>
          </cell>
        </row>
        <row r="809">
          <cell r="D809" t="str">
            <v>Цай Владимир</v>
          </cell>
          <cell r="P809" t="str">
            <v/>
          </cell>
        </row>
        <row r="810">
          <cell r="D810" t="str">
            <v>Цай Павел</v>
          </cell>
          <cell r="P810" t="str">
            <v/>
          </cell>
        </row>
        <row r="811">
          <cell r="D811" t="str">
            <v>Цакаев Магомед</v>
          </cell>
          <cell r="P811" t="str">
            <v/>
          </cell>
        </row>
        <row r="812">
          <cell r="D812" t="str">
            <v>Цой Павел</v>
          </cell>
          <cell r="P812" t="str">
            <v/>
          </cell>
        </row>
        <row r="813">
          <cell r="D813" t="str">
            <v>Чешков Антон</v>
          </cell>
          <cell r="P813" t="str">
            <v/>
          </cell>
        </row>
        <row r="814">
          <cell r="D814" t="str">
            <v>Чикулаев Евгений</v>
          </cell>
          <cell r="P814" t="str">
            <v/>
          </cell>
        </row>
        <row r="815">
          <cell r="D815" t="str">
            <v>Чин Го Пин Осин</v>
          </cell>
          <cell r="P815" t="str">
            <v/>
          </cell>
        </row>
        <row r="816">
          <cell r="D816" t="str">
            <v>Чолпанкулов Руслан</v>
          </cell>
          <cell r="P816" t="str">
            <v/>
          </cell>
        </row>
        <row r="817">
          <cell r="D817" t="str">
            <v>Шадиев Рахим</v>
          </cell>
          <cell r="P817" t="str">
            <v/>
          </cell>
        </row>
        <row r="818">
          <cell r="D818" t="str">
            <v>Шакенов Арман</v>
          </cell>
          <cell r="P818" t="str">
            <v/>
          </cell>
        </row>
        <row r="819">
          <cell r="D819" t="str">
            <v>Шалаханов Мади</v>
          </cell>
          <cell r="P819" t="str">
            <v/>
          </cell>
        </row>
        <row r="820">
          <cell r="D820" t="str">
            <v>Шанмин Чжоу</v>
          </cell>
          <cell r="P820" t="str">
            <v/>
          </cell>
        </row>
        <row r="821">
          <cell r="D821" t="str">
            <v>Шаншаров Баглан</v>
          </cell>
          <cell r="P821" t="str">
            <v/>
          </cell>
        </row>
        <row r="822">
          <cell r="D822" t="str">
            <v>Шекербеков Куаныш</v>
          </cell>
          <cell r="P822" t="str">
            <v/>
          </cell>
        </row>
        <row r="823">
          <cell r="D823" t="str">
            <v>Шибанов Никита</v>
          </cell>
          <cell r="P823" t="str">
            <v/>
          </cell>
        </row>
        <row r="824">
          <cell r="D824" t="str">
            <v>Шипихин Дмитрий</v>
          </cell>
          <cell r="P824" t="str">
            <v/>
          </cell>
        </row>
        <row r="825">
          <cell r="D825" t="str">
            <v>Юн Олег</v>
          </cell>
          <cell r="P825" t="str">
            <v/>
          </cell>
        </row>
        <row r="826">
          <cell r="D826" t="str">
            <v>Юров Михаил</v>
          </cell>
          <cell r="P826" t="str">
            <v/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869"/>
  <sheetViews>
    <sheetView tabSelected="1" workbookViewId="0">
      <pane xSplit="8" ySplit="9" topLeftCell="I10" activePane="bottomRight" state="frozen"/>
      <selection pane="topRight" activeCell="G1" sqref="G1"/>
      <selection pane="bottomLeft" activeCell="A10" sqref="A10"/>
      <selection pane="bottomRight" activeCell="I10" sqref="I10"/>
    </sheetView>
  </sheetViews>
  <sheetFormatPr defaultRowHeight="15" x14ac:dyDescent="0.25"/>
  <cols>
    <col min="1" max="1" width="2.85546875" customWidth="1"/>
    <col min="2" max="2" width="0" hidden="1" customWidth="1"/>
    <col min="3" max="3" width="3.28515625" style="94" customWidth="1"/>
    <col min="4" max="4" width="41.140625" customWidth="1"/>
    <col min="5" max="5" width="9.140625" style="29" hidden="1" customWidth="1"/>
    <col min="6" max="6" width="7.7109375" style="19" hidden="1" customWidth="1"/>
    <col min="7" max="7" width="7.7109375" style="18" hidden="1" customWidth="1"/>
    <col min="8" max="8" width="7.7109375" style="19" hidden="1" customWidth="1"/>
    <col min="9" max="9" width="9.140625" style="29" customWidth="1"/>
    <col min="10" max="10" width="9.140625" style="5" hidden="1" customWidth="1"/>
    <col min="11" max="11" width="5" style="2" hidden="1" customWidth="1"/>
    <col min="12" max="12" width="5.85546875" style="2" hidden="1" customWidth="1"/>
    <col min="13" max="13" width="5.85546875" style="5" hidden="1" customWidth="1"/>
    <col min="14" max="15" width="5.7109375" style="19" hidden="1" customWidth="1"/>
    <col min="16" max="16" width="7.140625" style="19" customWidth="1"/>
    <col min="17" max="17" width="9.7109375" style="18" customWidth="1"/>
    <col min="18" max="18" width="5.7109375" style="19" customWidth="1"/>
    <col min="19" max="19" width="11.5703125" style="20" customWidth="1"/>
    <col min="20" max="20" width="10" style="19" customWidth="1"/>
    <col min="21" max="22" width="7.42578125" style="19" customWidth="1"/>
    <col min="23" max="23" width="6.140625" style="19" customWidth="1"/>
    <col min="24" max="24" width="8" style="19" customWidth="1"/>
    <col min="25" max="25" width="10.28515625" style="19" customWidth="1"/>
    <col min="26" max="26" width="7.5703125" style="19" customWidth="1"/>
    <col min="27" max="27" width="15.7109375" style="19" customWidth="1"/>
    <col min="28" max="28" width="7.5703125" style="19" hidden="1" customWidth="1"/>
    <col min="29" max="29" width="15.7109375" style="19" hidden="1" customWidth="1"/>
    <col min="30" max="30" width="7.5703125" style="19" hidden="1" customWidth="1"/>
    <col min="31" max="31" width="15.7109375" style="19" hidden="1" customWidth="1"/>
    <col min="32" max="32" width="7.5703125" style="19" hidden="1" customWidth="1"/>
    <col min="33" max="33" width="15.7109375" style="19" hidden="1" customWidth="1"/>
    <col min="34" max="34" width="7.5703125" style="19" hidden="1" customWidth="1"/>
    <col min="35" max="35" width="15.7109375" style="19" hidden="1" customWidth="1"/>
    <col min="36" max="36" width="7.5703125" style="19" hidden="1" customWidth="1"/>
    <col min="37" max="37" width="15.7109375" style="19" hidden="1" customWidth="1"/>
    <col min="38" max="38" width="7.5703125" style="19" hidden="1" customWidth="1"/>
    <col min="39" max="39" width="15.7109375" style="19" hidden="1" customWidth="1"/>
    <col min="40" max="40" width="7.5703125" style="19" hidden="1" customWidth="1"/>
    <col min="41" max="41" width="15.7109375" style="19" hidden="1" customWidth="1"/>
    <col min="42" max="42" width="5.85546875" style="29" hidden="1" customWidth="1"/>
    <col min="43" max="43" width="2.85546875" style="5" hidden="1" customWidth="1"/>
    <col min="44" max="45" width="2.85546875" style="2" hidden="1" customWidth="1"/>
    <col min="46" max="46" width="2.85546875" style="5" hidden="1" customWidth="1"/>
    <col min="47" max="49" width="2.85546875" style="19" hidden="1" customWidth="1"/>
    <col min="50" max="50" width="2.85546875" style="18" hidden="1" customWidth="1"/>
    <col min="51" max="51" width="2.85546875" style="19" hidden="1" customWidth="1"/>
    <col min="52" max="52" width="2.85546875" style="20" hidden="1" customWidth="1"/>
  </cols>
  <sheetData>
    <row r="1" spans="3:52" ht="8.25" customHeight="1" x14ac:dyDescent="0.25"/>
    <row r="2" spans="3:52" ht="19.5" customHeight="1" x14ac:dyDescent="0.25">
      <c r="C2" s="299" t="s">
        <v>854</v>
      </c>
      <c r="D2" s="300"/>
      <c r="E2" s="300"/>
      <c r="F2" s="300"/>
      <c r="G2" s="300"/>
      <c r="H2" s="300"/>
      <c r="I2" s="300"/>
      <c r="J2" s="300"/>
      <c r="K2" s="300"/>
      <c r="L2" s="300"/>
      <c r="M2" s="300"/>
      <c r="N2" s="300"/>
      <c r="O2" s="300"/>
      <c r="P2" s="300"/>
      <c r="Q2" s="300"/>
      <c r="R2" s="300"/>
      <c r="S2" s="301"/>
      <c r="T2" s="301"/>
      <c r="U2" s="301"/>
      <c r="V2" s="301"/>
      <c r="W2" s="301"/>
      <c r="X2" s="301"/>
      <c r="Y2" s="301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/>
    </row>
    <row r="3" spans="3:52" ht="26.25" customHeight="1" x14ac:dyDescent="0.25">
      <c r="C3" s="302" t="s">
        <v>930</v>
      </c>
      <c r="D3" s="300"/>
      <c r="E3" s="300"/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1"/>
      <c r="T3" s="301"/>
      <c r="U3" s="301"/>
      <c r="V3" s="301"/>
      <c r="W3" s="301"/>
      <c r="X3" s="301"/>
      <c r="Y3" s="301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/>
    </row>
    <row r="4" spans="3:52" ht="18.75" customHeight="1" thickBot="1" x14ac:dyDescent="0.3">
      <c r="C4" s="303" t="s">
        <v>808</v>
      </c>
      <c r="D4" s="300"/>
      <c r="E4" s="300"/>
      <c r="F4" s="300"/>
      <c r="G4" s="300"/>
      <c r="H4" s="300"/>
      <c r="I4" s="300"/>
      <c r="J4" s="300"/>
      <c r="K4" s="300"/>
      <c r="L4" s="300"/>
      <c r="M4" s="300"/>
      <c r="N4" s="300"/>
      <c r="O4" s="300"/>
      <c r="P4" s="300"/>
      <c r="Q4" s="300"/>
      <c r="R4" s="300"/>
      <c r="S4" s="301"/>
      <c r="T4" s="301"/>
      <c r="U4" s="301"/>
      <c r="V4" s="301"/>
      <c r="W4" s="301"/>
      <c r="X4" s="301"/>
      <c r="Y4" s="301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/>
    </row>
    <row r="5" spans="3:52" ht="15" customHeight="1" x14ac:dyDescent="0.25">
      <c r="C5" s="256" t="s">
        <v>804</v>
      </c>
      <c r="D5" s="250" t="s">
        <v>803</v>
      </c>
      <c r="E5" s="277" t="s">
        <v>900</v>
      </c>
      <c r="F5" s="304" t="s">
        <v>891</v>
      </c>
      <c r="G5" s="304" t="s">
        <v>889</v>
      </c>
      <c r="H5" s="307" t="s">
        <v>890</v>
      </c>
      <c r="I5" s="253" t="s">
        <v>805</v>
      </c>
      <c r="J5" s="140"/>
      <c r="K5" s="141"/>
      <c r="L5" s="141"/>
      <c r="M5" s="140"/>
      <c r="N5" s="275" t="s">
        <v>898</v>
      </c>
      <c r="O5" s="275" t="s">
        <v>899</v>
      </c>
      <c r="P5" s="262" t="s">
        <v>806</v>
      </c>
      <c r="Q5" s="259" t="s">
        <v>807</v>
      </c>
      <c r="R5" s="262" t="s">
        <v>848</v>
      </c>
      <c r="S5" s="265" t="s">
        <v>809</v>
      </c>
      <c r="T5" s="266"/>
      <c r="U5" s="271" t="s">
        <v>801</v>
      </c>
      <c r="V5" s="240" t="s">
        <v>802</v>
      </c>
      <c r="W5" s="241"/>
      <c r="X5" s="244" t="s">
        <v>842</v>
      </c>
      <c r="Y5" s="247" t="s">
        <v>841</v>
      </c>
      <c r="Z5" s="223"/>
      <c r="AA5" s="223"/>
      <c r="AB5" s="296">
        <v>2026</v>
      </c>
      <c r="AC5" s="297"/>
      <c r="AD5" s="297"/>
      <c r="AE5" s="297"/>
      <c r="AF5" s="297"/>
      <c r="AG5" s="297"/>
      <c r="AH5" s="297"/>
      <c r="AI5" s="297"/>
      <c r="AJ5" s="297"/>
      <c r="AK5" s="297"/>
      <c r="AL5" s="297"/>
      <c r="AM5" s="297"/>
      <c r="AN5" s="297"/>
      <c r="AO5" s="298"/>
      <c r="AP5" s="287" t="s">
        <v>805</v>
      </c>
      <c r="AQ5" s="191"/>
      <c r="AR5" s="179"/>
      <c r="AS5" s="179"/>
      <c r="AT5" s="191"/>
      <c r="AU5" s="285" t="s">
        <v>898</v>
      </c>
      <c r="AV5" s="285" t="s">
        <v>899</v>
      </c>
      <c r="AW5" s="293" t="s">
        <v>806</v>
      </c>
      <c r="AX5" s="282" t="s">
        <v>815</v>
      </c>
      <c r="AY5" s="290" t="s">
        <v>816</v>
      </c>
      <c r="AZ5" s="279" t="s">
        <v>817</v>
      </c>
    </row>
    <row r="6" spans="3:52" ht="15" customHeight="1" x14ac:dyDescent="0.25">
      <c r="C6" s="257"/>
      <c r="D6" s="251"/>
      <c r="E6" s="278"/>
      <c r="F6" s="305"/>
      <c r="G6" s="306"/>
      <c r="H6" s="305"/>
      <c r="I6" s="254"/>
      <c r="J6" s="140"/>
      <c r="K6" s="141"/>
      <c r="L6" s="141"/>
      <c r="M6" s="140"/>
      <c r="N6" s="276"/>
      <c r="O6" s="276"/>
      <c r="P6" s="263"/>
      <c r="Q6" s="260"/>
      <c r="R6" s="263"/>
      <c r="S6" s="267"/>
      <c r="T6" s="268"/>
      <c r="U6" s="272"/>
      <c r="V6" s="242"/>
      <c r="W6" s="243"/>
      <c r="X6" s="245"/>
      <c r="Y6" s="248"/>
      <c r="Z6" s="228">
        <f>AB6+1</f>
        <v>8</v>
      </c>
      <c r="AA6" s="229"/>
      <c r="AB6" s="228">
        <f>AD6+1</f>
        <v>7</v>
      </c>
      <c r="AC6" s="229"/>
      <c r="AD6" s="228">
        <f>AF6+1</f>
        <v>6</v>
      </c>
      <c r="AE6" s="229"/>
      <c r="AF6" s="228">
        <f>AH6+1</f>
        <v>5</v>
      </c>
      <c r="AG6" s="229"/>
      <c r="AH6" s="228">
        <f>AJ6+1</f>
        <v>4</v>
      </c>
      <c r="AI6" s="229"/>
      <c r="AJ6" s="228">
        <f>AL6+1</f>
        <v>3</v>
      </c>
      <c r="AK6" s="229"/>
      <c r="AL6" s="228">
        <f>AN6+1</f>
        <v>2</v>
      </c>
      <c r="AM6" s="229"/>
      <c r="AN6" s="228">
        <v>1</v>
      </c>
      <c r="AO6" s="229"/>
      <c r="AP6" s="288"/>
      <c r="AQ6" s="191"/>
      <c r="AR6" s="179"/>
      <c r="AS6" s="179"/>
      <c r="AT6" s="191"/>
      <c r="AU6" s="286"/>
      <c r="AV6" s="286"/>
      <c r="AW6" s="294"/>
      <c r="AX6" s="283"/>
      <c r="AY6" s="291"/>
      <c r="AZ6" s="280"/>
    </row>
    <row r="7" spans="3:52" ht="26.25" customHeight="1" x14ac:dyDescent="0.25">
      <c r="C7" s="257"/>
      <c r="D7" s="251"/>
      <c r="E7" s="278"/>
      <c r="F7" s="305"/>
      <c r="G7" s="306"/>
      <c r="H7" s="305"/>
      <c r="I7" s="254"/>
      <c r="J7" s="140"/>
      <c r="K7" s="141"/>
      <c r="L7" s="141"/>
      <c r="M7" s="140"/>
      <c r="N7" s="276"/>
      <c r="O7" s="276"/>
      <c r="P7" s="263"/>
      <c r="Q7" s="260"/>
      <c r="R7" s="263"/>
      <c r="S7" s="267"/>
      <c r="T7" s="268"/>
      <c r="U7" s="272"/>
      <c r="V7" s="242"/>
      <c r="W7" s="243"/>
      <c r="X7" s="245"/>
      <c r="Y7" s="248"/>
      <c r="Z7" s="230" t="s">
        <v>929</v>
      </c>
      <c r="AA7" s="231"/>
      <c r="AB7" s="230" t="s">
        <v>925</v>
      </c>
      <c r="AC7" s="231"/>
      <c r="AD7" s="230" t="s">
        <v>863</v>
      </c>
      <c r="AE7" s="231"/>
      <c r="AF7" s="230" t="s">
        <v>860</v>
      </c>
      <c r="AG7" s="231"/>
      <c r="AH7" s="230" t="s">
        <v>857</v>
      </c>
      <c r="AI7" s="231"/>
      <c r="AJ7" s="230" t="s">
        <v>855</v>
      </c>
      <c r="AK7" s="231"/>
      <c r="AL7" s="230" t="s">
        <v>849</v>
      </c>
      <c r="AM7" s="231"/>
      <c r="AN7" s="230" t="s">
        <v>850</v>
      </c>
      <c r="AO7" s="231"/>
      <c r="AP7" s="288"/>
      <c r="AQ7" s="191"/>
      <c r="AR7" s="179"/>
      <c r="AS7" s="179"/>
      <c r="AT7" s="191"/>
      <c r="AU7" s="286"/>
      <c r="AV7" s="286"/>
      <c r="AW7" s="294"/>
      <c r="AX7" s="283"/>
      <c r="AY7" s="291"/>
      <c r="AZ7" s="280"/>
    </row>
    <row r="8" spans="3:52" ht="39.6" customHeight="1" x14ac:dyDescent="0.25">
      <c r="C8" s="257"/>
      <c r="D8" s="251"/>
      <c r="E8" s="278"/>
      <c r="F8" s="305"/>
      <c r="G8" s="306"/>
      <c r="H8" s="305"/>
      <c r="I8" s="254"/>
      <c r="J8" s="140"/>
      <c r="K8" s="141"/>
      <c r="L8" s="141"/>
      <c r="M8" s="140"/>
      <c r="N8" s="276"/>
      <c r="O8" s="276"/>
      <c r="P8" s="263"/>
      <c r="Q8" s="260"/>
      <c r="R8" s="263"/>
      <c r="S8" s="267"/>
      <c r="T8" s="268"/>
      <c r="U8" s="273"/>
      <c r="V8" s="242"/>
      <c r="W8" s="243"/>
      <c r="X8" s="245"/>
      <c r="Y8" s="248"/>
      <c r="Z8" s="232"/>
      <c r="AA8" s="233"/>
      <c r="AB8" s="232"/>
      <c r="AC8" s="233"/>
      <c r="AD8" s="232"/>
      <c r="AE8" s="233"/>
      <c r="AF8" s="232"/>
      <c r="AG8" s="233"/>
      <c r="AH8" s="232"/>
      <c r="AI8" s="233"/>
      <c r="AJ8" s="232"/>
      <c r="AK8" s="233"/>
      <c r="AL8" s="232"/>
      <c r="AM8" s="233"/>
      <c r="AN8" s="232"/>
      <c r="AO8" s="233"/>
      <c r="AP8" s="288"/>
      <c r="AQ8" s="191"/>
      <c r="AR8" s="179"/>
      <c r="AS8" s="179"/>
      <c r="AT8" s="191"/>
      <c r="AU8" s="286"/>
      <c r="AV8" s="286"/>
      <c r="AW8" s="294"/>
      <c r="AX8" s="283"/>
      <c r="AY8" s="291"/>
      <c r="AZ8" s="280"/>
    </row>
    <row r="9" spans="3:52" ht="15.75" customHeight="1" thickBot="1" x14ac:dyDescent="0.3">
      <c r="C9" s="258"/>
      <c r="D9" s="252"/>
      <c r="E9" s="278"/>
      <c r="F9" s="305"/>
      <c r="G9" s="306"/>
      <c r="H9" s="305"/>
      <c r="I9" s="255"/>
      <c r="J9" s="142" t="s">
        <v>799</v>
      </c>
      <c r="K9" s="143" t="s">
        <v>798</v>
      </c>
      <c r="L9" s="141" t="s">
        <v>840</v>
      </c>
      <c r="M9" s="140" t="s">
        <v>800</v>
      </c>
      <c r="N9" s="276"/>
      <c r="O9" s="276"/>
      <c r="P9" s="264"/>
      <c r="Q9" s="261"/>
      <c r="R9" s="264"/>
      <c r="S9" s="269"/>
      <c r="T9" s="270"/>
      <c r="U9" s="274"/>
      <c r="V9" s="242"/>
      <c r="W9" s="243"/>
      <c r="X9" s="246"/>
      <c r="Y9" s="249"/>
      <c r="Z9" s="234" t="s">
        <v>818</v>
      </c>
      <c r="AA9" s="235"/>
      <c r="AB9" s="234" t="s">
        <v>818</v>
      </c>
      <c r="AC9" s="235"/>
      <c r="AD9" s="234" t="s">
        <v>862</v>
      </c>
      <c r="AE9" s="235"/>
      <c r="AF9" s="234" t="s">
        <v>818</v>
      </c>
      <c r="AG9" s="235"/>
      <c r="AH9" s="234" t="s">
        <v>818</v>
      </c>
      <c r="AI9" s="235"/>
      <c r="AJ9" s="234" t="s">
        <v>818</v>
      </c>
      <c r="AK9" s="235"/>
      <c r="AL9" s="234" t="s">
        <v>818</v>
      </c>
      <c r="AM9" s="235"/>
      <c r="AN9" s="234" t="s">
        <v>818</v>
      </c>
      <c r="AO9" s="235"/>
      <c r="AP9" s="289"/>
      <c r="AQ9" s="192" t="s">
        <v>799</v>
      </c>
      <c r="AR9" s="193" t="s">
        <v>798</v>
      </c>
      <c r="AS9" s="179" t="s">
        <v>840</v>
      </c>
      <c r="AT9" s="191" t="s">
        <v>800</v>
      </c>
      <c r="AU9" s="286"/>
      <c r="AV9" s="286"/>
      <c r="AW9" s="295"/>
      <c r="AX9" s="284"/>
      <c r="AY9" s="292"/>
      <c r="AZ9" s="281"/>
    </row>
    <row r="10" spans="3:52" ht="15" customHeight="1" x14ac:dyDescent="0.25">
      <c r="C10" s="90">
        <f t="shared" ref="C10:C41" si="0">C9+1</f>
        <v>1</v>
      </c>
      <c r="D10" s="3" t="s">
        <v>1</v>
      </c>
      <c r="E10" s="225" t="str">
        <f>_xlfn.XLOOKUP(D10, '[1]Парный рейтинг'!$D$10:$D$826,'[1]Парный рейтинг'!$P$10:$P$826, "")</f>
        <v/>
      </c>
      <c r="F10" s="172" t="str">
        <f t="shared" ref="F10:F52" si="1">IF(COUNTA(E10)&gt;0, E10, I10)</f>
        <v/>
      </c>
      <c r="G10" s="175" t="e">
        <f t="shared" ref="G10:G73" si="2">LEFT(F10, FIND("*", F10&amp;"*")-1)*1</f>
        <v>#VALUE!</v>
      </c>
      <c r="H10" s="176" t="str">
        <f t="shared" ref="H10:H52" si="3">IF(ISNUMBER(SEARCH("~*", F10)), "*", "")</f>
        <v/>
      </c>
      <c r="I10" s="27" t="str">
        <f t="shared" ref="I10:I73" si="4">TEXT(J10,"0,0") &amp; K10</f>
        <v>4,0*</v>
      </c>
      <c r="J10" s="208">
        <v>4</v>
      </c>
      <c r="K10" s="24" t="s">
        <v>798</v>
      </c>
      <c r="L10" s="2">
        <f t="shared" ref="L10:L73" si="5">IF(S10&gt;0,1,0)</f>
        <v>1</v>
      </c>
      <c r="M10" s="5">
        <f t="shared" ref="M10:M73" si="6">IF(K10="",J10,J10+0.1)</f>
        <v>4.0999999999999996</v>
      </c>
      <c r="N10" s="196">
        <f t="shared" ref="N10:N73" si="7">J10-AQ10</f>
        <v>0</v>
      </c>
      <c r="O10" s="196">
        <f t="shared" ref="O10:O73" si="8">IF(K10="",0,1)-IF(AR10="",0,1)</f>
        <v>0</v>
      </c>
      <c r="P10" s="17" t="str">
        <f t="shared" ref="P10:P73" si="9">_xlfn.TEXTJOIN(,TRUE,
  IF(N10&lt;&gt;0,IF(N10&gt;0,"+","–"),""),
  IF(N10&lt;&gt;0,TEXT(TRUNC(ABS(N10)/0.5)*0.5,"0,0"),""),
  IF(O10&lt;&gt;0,IF(O10&gt;0," +"," –"),""),
  IF(O10&lt;&gt;0,"*","")
)</f>
        <v/>
      </c>
      <c r="Q10" s="16">
        <f t="shared" ref="Q10:Q73" si="10">IF(S10 &gt; 0, Q9+1, "n/a")</f>
        <v>1</v>
      </c>
      <c r="R10" s="10" t="str">
        <f t="shared" ref="R10:R73" si="11">IF(AX10=0," ",IF(AX10-Q10=0," ",AX10-Q10))</f>
        <v xml:space="preserve"> </v>
      </c>
      <c r="S10" s="25">
        <f t="shared" ref="S10:S73" si="12">AC10+AE10+AG10+AI10+AK10+AM10+AO10+AA10</f>
        <v>639.29999999999995</v>
      </c>
      <c r="T10" s="11">
        <f t="shared" ref="T10:T73" si="13">S10-AZ10</f>
        <v>0</v>
      </c>
      <c r="U10" s="12" t="str">
        <f t="shared" ref="U10:U73" si="14">IF(SUMIF(Z10:AO10,"&lt;0")&lt;&gt;0,SUMIF(Z10:AO10,"&lt;0")*(-1)," ")</f>
        <v xml:space="preserve"> </v>
      </c>
      <c r="V10" s="13">
        <f t="shared" ref="V10:V73" si="15">AC10+AE10+AG10+AI10+AK10+AM10+AO10+AA10</f>
        <v>639.29999999999995</v>
      </c>
      <c r="W10" s="53">
        <f t="shared" ref="W10:W73" si="16">V10-AZ10</f>
        <v>0</v>
      </c>
      <c r="X10" s="54">
        <f t="shared" ref="X10:X73" si="17">ROUNDUP(COUNTIF(Z10:AO10,"&gt; 0")/2,0)</f>
        <v>8</v>
      </c>
      <c r="Y10" s="15">
        <f t="shared" ref="Y10:Y73" si="18">IF(X10=0,"-",IF(X10-AZ10&gt;8,S10/(8+AZ10),S10/X10))</f>
        <v>79.912499999999994</v>
      </c>
      <c r="Z10" s="54">
        <v>4</v>
      </c>
      <c r="AA10" s="12">
        <v>65</v>
      </c>
      <c r="AB10" s="54">
        <v>1</v>
      </c>
      <c r="AC10" s="12">
        <v>180</v>
      </c>
      <c r="AD10" s="54">
        <v>2</v>
      </c>
      <c r="AE10" s="12">
        <v>69.333333333333329</v>
      </c>
      <c r="AF10" s="54">
        <v>1</v>
      </c>
      <c r="AG10" s="12">
        <v>180</v>
      </c>
      <c r="AH10" s="54">
        <v>24</v>
      </c>
      <c r="AI10" s="12">
        <v>6</v>
      </c>
      <c r="AJ10" s="54">
        <v>17</v>
      </c>
      <c r="AK10" s="12">
        <v>15.466666666666667</v>
      </c>
      <c r="AL10" s="54">
        <v>16</v>
      </c>
      <c r="AM10" s="12">
        <v>16</v>
      </c>
      <c r="AN10" s="54">
        <v>2</v>
      </c>
      <c r="AO10" s="12">
        <v>107.5</v>
      </c>
      <c r="AP10" s="183" t="s">
        <v>866</v>
      </c>
      <c r="AQ10" s="194">
        <v>4</v>
      </c>
      <c r="AR10" s="195" t="s">
        <v>798</v>
      </c>
      <c r="AS10" s="180">
        <v>1</v>
      </c>
      <c r="AT10" s="181">
        <v>4.0999999999999996</v>
      </c>
      <c r="AU10" s="181">
        <v>0</v>
      </c>
      <c r="AV10" s="181">
        <v>0</v>
      </c>
      <c r="AW10" s="182" t="s">
        <v>797</v>
      </c>
      <c r="AX10" s="98">
        <v>1</v>
      </c>
      <c r="AY10" s="96" t="s">
        <v>847</v>
      </c>
      <c r="AZ10" s="97">
        <v>639.29999999999995</v>
      </c>
    </row>
    <row r="11" spans="3:52" x14ac:dyDescent="0.25">
      <c r="C11" s="90">
        <f t="shared" si="0"/>
        <v>2</v>
      </c>
      <c r="D11" s="3" t="s">
        <v>320</v>
      </c>
      <c r="E11" s="225" t="str">
        <f>_xlfn.XLOOKUP(D11, '[1]Парный рейтинг'!$D$10:$D$826,'[1]Парный рейтинг'!$P$10:$P$826, "")</f>
        <v/>
      </c>
      <c r="F11" s="172" t="str">
        <f t="shared" si="1"/>
        <v/>
      </c>
      <c r="G11" s="207" t="e">
        <f t="shared" si="2"/>
        <v>#VALUE!</v>
      </c>
      <c r="H11" s="176" t="str">
        <f t="shared" si="3"/>
        <v/>
      </c>
      <c r="I11" s="27" t="str">
        <f t="shared" si="4"/>
        <v>4,0</v>
      </c>
      <c r="J11" s="208">
        <v>4</v>
      </c>
      <c r="K11" s="24" t="s">
        <v>797</v>
      </c>
      <c r="L11" s="2">
        <f t="shared" si="5"/>
        <v>1</v>
      </c>
      <c r="M11" s="5">
        <f t="shared" si="6"/>
        <v>4</v>
      </c>
      <c r="N11" s="196">
        <f t="shared" si="7"/>
        <v>0</v>
      </c>
      <c r="O11" s="196">
        <f t="shared" si="8"/>
        <v>0</v>
      </c>
      <c r="P11" s="17" t="str">
        <f t="shared" si="9"/>
        <v/>
      </c>
      <c r="Q11" s="16">
        <f t="shared" si="10"/>
        <v>2</v>
      </c>
      <c r="R11" s="10" t="str">
        <f t="shared" si="11"/>
        <v xml:space="preserve"> </v>
      </c>
      <c r="S11" s="25">
        <f t="shared" si="12"/>
        <v>447.70952380952383</v>
      </c>
      <c r="T11" s="11">
        <f t="shared" si="13"/>
        <v>0</v>
      </c>
      <c r="U11" s="12" t="str">
        <f t="shared" si="14"/>
        <v xml:space="preserve"> </v>
      </c>
      <c r="V11" s="13">
        <f t="shared" si="15"/>
        <v>447.70952380952383</v>
      </c>
      <c r="W11" s="53">
        <f t="shared" si="16"/>
        <v>0</v>
      </c>
      <c r="X11" s="54">
        <f t="shared" si="17"/>
        <v>7</v>
      </c>
      <c r="Y11" s="15">
        <f t="shared" si="18"/>
        <v>63.958503401360545</v>
      </c>
      <c r="Z11" s="54">
        <v>1</v>
      </c>
      <c r="AA11" s="12">
        <v>180</v>
      </c>
      <c r="AB11" s="54">
        <v>16</v>
      </c>
      <c r="AC11" s="12">
        <v>17.066666666666666</v>
      </c>
      <c r="AD11" s="54">
        <v>12</v>
      </c>
      <c r="AE11" s="12">
        <v>13.142857142857142</v>
      </c>
      <c r="AF11" s="54" t="s">
        <v>797</v>
      </c>
      <c r="AG11" s="12">
        <v>0</v>
      </c>
      <c r="AH11" s="54">
        <v>8</v>
      </c>
      <c r="AI11" s="12">
        <v>32.5</v>
      </c>
      <c r="AJ11" s="54">
        <v>8</v>
      </c>
      <c r="AK11" s="12">
        <v>32.5</v>
      </c>
      <c r="AL11" s="54">
        <v>2</v>
      </c>
      <c r="AM11" s="12">
        <v>107.5</v>
      </c>
      <c r="AN11" s="54">
        <v>4</v>
      </c>
      <c r="AO11" s="12">
        <v>65</v>
      </c>
      <c r="AP11" s="183" t="s">
        <v>892</v>
      </c>
      <c r="AQ11" s="194">
        <v>4</v>
      </c>
      <c r="AR11" s="195" t="s">
        <v>797</v>
      </c>
      <c r="AS11" s="180">
        <v>1</v>
      </c>
      <c r="AT11" s="181">
        <v>4</v>
      </c>
      <c r="AU11" s="181">
        <v>0</v>
      </c>
      <c r="AV11" s="181">
        <v>0</v>
      </c>
      <c r="AW11" s="182" t="s">
        <v>797</v>
      </c>
      <c r="AX11" s="95">
        <v>2</v>
      </c>
      <c r="AY11" s="96" t="s">
        <v>847</v>
      </c>
      <c r="AZ11" s="97">
        <v>447.70952380952383</v>
      </c>
    </row>
    <row r="12" spans="3:52" x14ac:dyDescent="0.25">
      <c r="C12" s="90">
        <f t="shared" si="0"/>
        <v>3</v>
      </c>
      <c r="D12" s="3" t="s">
        <v>41</v>
      </c>
      <c r="E12" s="225" t="str">
        <f>_xlfn.XLOOKUP(D12, '[1]Парный рейтинг'!$D$10:$D$826,'[1]Парный рейтинг'!$P$10:$P$826, "")</f>
        <v/>
      </c>
      <c r="F12" s="172" t="str">
        <f t="shared" si="1"/>
        <v/>
      </c>
      <c r="G12" s="207" t="e">
        <f t="shared" si="2"/>
        <v>#VALUE!</v>
      </c>
      <c r="H12" s="176" t="str">
        <f t="shared" si="3"/>
        <v/>
      </c>
      <c r="I12" s="27" t="str">
        <f t="shared" si="4"/>
        <v>4,0*</v>
      </c>
      <c r="J12" s="208">
        <v>4</v>
      </c>
      <c r="K12" s="24" t="s">
        <v>798</v>
      </c>
      <c r="L12" s="2">
        <f t="shared" si="5"/>
        <v>1</v>
      </c>
      <c r="M12" s="5">
        <f t="shared" si="6"/>
        <v>4.0999999999999996</v>
      </c>
      <c r="N12" s="196">
        <f t="shared" si="7"/>
        <v>0</v>
      </c>
      <c r="O12" s="196">
        <f t="shared" si="8"/>
        <v>0</v>
      </c>
      <c r="P12" s="17" t="str">
        <f t="shared" si="9"/>
        <v/>
      </c>
      <c r="Q12" s="16">
        <f t="shared" si="10"/>
        <v>3</v>
      </c>
      <c r="R12" s="10" t="str">
        <f t="shared" si="11"/>
        <v xml:space="preserve"> </v>
      </c>
      <c r="S12" s="25">
        <f t="shared" si="12"/>
        <v>312.06666666666666</v>
      </c>
      <c r="T12" s="11">
        <f t="shared" si="13"/>
        <v>0</v>
      </c>
      <c r="U12" s="12" t="str">
        <f t="shared" si="14"/>
        <v xml:space="preserve"> </v>
      </c>
      <c r="V12" s="13">
        <f t="shared" si="15"/>
        <v>312.06666666666666</v>
      </c>
      <c r="W12" s="53">
        <f t="shared" si="16"/>
        <v>0</v>
      </c>
      <c r="X12" s="54">
        <f t="shared" si="17"/>
        <v>4</v>
      </c>
      <c r="Y12" s="15">
        <f t="shared" si="18"/>
        <v>78.016666666666666</v>
      </c>
      <c r="Z12" s="54" t="s">
        <v>797</v>
      </c>
      <c r="AA12" s="12">
        <v>0</v>
      </c>
      <c r="AB12" s="54" t="s">
        <v>797</v>
      </c>
      <c r="AC12" s="12">
        <v>0</v>
      </c>
      <c r="AD12" s="54">
        <v>4</v>
      </c>
      <c r="AE12" s="12">
        <v>41.066666666666663</v>
      </c>
      <c r="AF12" s="54" t="s">
        <v>797</v>
      </c>
      <c r="AG12" s="12">
        <v>0</v>
      </c>
      <c r="AH12" s="54">
        <v>16</v>
      </c>
      <c r="AI12" s="12">
        <v>16</v>
      </c>
      <c r="AJ12" s="54" t="s">
        <v>797</v>
      </c>
      <c r="AK12" s="12">
        <v>0</v>
      </c>
      <c r="AL12" s="54">
        <v>1</v>
      </c>
      <c r="AM12" s="12">
        <v>180</v>
      </c>
      <c r="AN12" s="54">
        <v>3</v>
      </c>
      <c r="AO12" s="12">
        <v>75</v>
      </c>
      <c r="AP12" s="183" t="s">
        <v>866</v>
      </c>
      <c r="AQ12" s="194">
        <v>4</v>
      </c>
      <c r="AR12" s="195" t="s">
        <v>798</v>
      </c>
      <c r="AS12" s="180">
        <v>1</v>
      </c>
      <c r="AT12" s="181">
        <v>4.0999999999999996</v>
      </c>
      <c r="AU12" s="181">
        <v>0</v>
      </c>
      <c r="AV12" s="181">
        <v>0</v>
      </c>
      <c r="AW12" s="182" t="s">
        <v>797</v>
      </c>
      <c r="AX12" s="95">
        <v>3</v>
      </c>
      <c r="AY12" s="96" t="s">
        <v>847</v>
      </c>
      <c r="AZ12" s="97">
        <v>312.06666666666666</v>
      </c>
    </row>
    <row r="13" spans="3:52" x14ac:dyDescent="0.25">
      <c r="C13" s="90">
        <f t="shared" si="0"/>
        <v>4</v>
      </c>
      <c r="D13" s="3" t="s">
        <v>116</v>
      </c>
      <c r="E13" s="225" t="str">
        <f>_xlfn.XLOOKUP(D13, '[1]Парный рейтинг'!$D$10:$D$826,'[1]Парный рейтинг'!$P$10:$P$826, "")</f>
        <v/>
      </c>
      <c r="F13" s="172" t="str">
        <f t="shared" si="1"/>
        <v/>
      </c>
      <c r="G13" s="207" t="e">
        <f t="shared" si="2"/>
        <v>#VALUE!</v>
      </c>
      <c r="H13" s="176" t="str">
        <f t="shared" si="3"/>
        <v/>
      </c>
      <c r="I13" s="27" t="str">
        <f t="shared" si="4"/>
        <v>5,0</v>
      </c>
      <c r="J13" s="208">
        <v>5</v>
      </c>
      <c r="K13" s="24" t="s">
        <v>797</v>
      </c>
      <c r="L13" s="2">
        <f t="shared" si="5"/>
        <v>1</v>
      </c>
      <c r="M13" s="5">
        <f t="shared" si="6"/>
        <v>5</v>
      </c>
      <c r="N13" s="196">
        <f t="shared" si="7"/>
        <v>0</v>
      </c>
      <c r="O13" s="196">
        <f t="shared" si="8"/>
        <v>0</v>
      </c>
      <c r="P13" s="17" t="str">
        <f t="shared" si="9"/>
        <v/>
      </c>
      <c r="Q13" s="16">
        <f t="shared" si="10"/>
        <v>4</v>
      </c>
      <c r="R13" s="10" t="str">
        <f t="shared" si="11"/>
        <v xml:space="preserve"> </v>
      </c>
      <c r="S13" s="25">
        <f t="shared" si="12"/>
        <v>306.25</v>
      </c>
      <c r="T13" s="11">
        <f t="shared" si="13"/>
        <v>0</v>
      </c>
      <c r="U13" s="12" t="str">
        <f t="shared" si="14"/>
        <v xml:space="preserve"> </v>
      </c>
      <c r="V13" s="13">
        <f t="shared" si="15"/>
        <v>306.25</v>
      </c>
      <c r="W13" s="53">
        <f t="shared" si="16"/>
        <v>0</v>
      </c>
      <c r="X13" s="54">
        <f t="shared" si="17"/>
        <v>3</v>
      </c>
      <c r="Y13" s="15">
        <f t="shared" si="18"/>
        <v>102.08333333333333</v>
      </c>
      <c r="Z13" s="54" t="s">
        <v>797</v>
      </c>
      <c r="AA13" s="12">
        <v>0</v>
      </c>
      <c r="AB13" s="54" t="s">
        <v>797</v>
      </c>
      <c r="AC13" s="12">
        <v>0</v>
      </c>
      <c r="AD13" s="54" t="s">
        <v>797</v>
      </c>
      <c r="AE13" s="12">
        <v>0</v>
      </c>
      <c r="AF13" s="54" t="s">
        <v>797</v>
      </c>
      <c r="AG13" s="12">
        <v>0</v>
      </c>
      <c r="AH13" s="54">
        <v>8</v>
      </c>
      <c r="AI13" s="12">
        <v>40.625</v>
      </c>
      <c r="AJ13" s="54" t="s">
        <v>797</v>
      </c>
      <c r="AK13" s="12">
        <v>0</v>
      </c>
      <c r="AL13" s="54">
        <v>8</v>
      </c>
      <c r="AM13" s="12">
        <v>40.625</v>
      </c>
      <c r="AN13" s="54">
        <v>1</v>
      </c>
      <c r="AO13" s="12">
        <v>225</v>
      </c>
      <c r="AP13" s="183" t="s">
        <v>893</v>
      </c>
      <c r="AQ13" s="194">
        <v>5</v>
      </c>
      <c r="AR13" s="195" t="s">
        <v>797</v>
      </c>
      <c r="AS13" s="180">
        <v>1</v>
      </c>
      <c r="AT13" s="181">
        <v>5</v>
      </c>
      <c r="AU13" s="181">
        <v>0</v>
      </c>
      <c r="AV13" s="181">
        <v>0</v>
      </c>
      <c r="AW13" s="182" t="s">
        <v>797</v>
      </c>
      <c r="AX13" s="95">
        <v>4</v>
      </c>
      <c r="AY13" s="96" t="s">
        <v>847</v>
      </c>
      <c r="AZ13" s="97">
        <v>306.25</v>
      </c>
    </row>
    <row r="14" spans="3:52" x14ac:dyDescent="0.25">
      <c r="C14" s="90">
        <f t="shared" si="0"/>
        <v>5</v>
      </c>
      <c r="D14" s="3" t="s">
        <v>18</v>
      </c>
      <c r="E14" s="225" t="str">
        <f>_xlfn.XLOOKUP(D14, '[1]Парный рейтинг'!$D$10:$D$826,'[1]Парный рейтинг'!$P$10:$P$826, "")</f>
        <v/>
      </c>
      <c r="F14" s="172" t="str">
        <f t="shared" si="1"/>
        <v/>
      </c>
      <c r="G14" s="207" t="e">
        <f t="shared" si="2"/>
        <v>#VALUE!</v>
      </c>
      <c r="H14" s="176" t="str">
        <f t="shared" si="3"/>
        <v/>
      </c>
      <c r="I14" s="27" t="str">
        <f t="shared" si="4"/>
        <v>4,0*</v>
      </c>
      <c r="J14" s="208">
        <v>4</v>
      </c>
      <c r="K14" s="24" t="s">
        <v>798</v>
      </c>
      <c r="L14" s="2">
        <f t="shared" si="5"/>
        <v>1</v>
      </c>
      <c r="M14" s="5">
        <f t="shared" si="6"/>
        <v>4.0999999999999996</v>
      </c>
      <c r="N14" s="196">
        <f t="shared" si="7"/>
        <v>0</v>
      </c>
      <c r="O14" s="196">
        <f t="shared" si="8"/>
        <v>0</v>
      </c>
      <c r="P14" s="17" t="str">
        <f t="shared" si="9"/>
        <v/>
      </c>
      <c r="Q14" s="16">
        <f t="shared" si="10"/>
        <v>5</v>
      </c>
      <c r="R14" s="10" t="str">
        <f t="shared" si="11"/>
        <v xml:space="preserve"> </v>
      </c>
      <c r="S14" s="25">
        <f t="shared" si="12"/>
        <v>297</v>
      </c>
      <c r="T14" s="11">
        <f t="shared" si="13"/>
        <v>0</v>
      </c>
      <c r="U14" s="12" t="str">
        <f t="shared" si="14"/>
        <v xml:space="preserve"> </v>
      </c>
      <c r="V14" s="13">
        <f t="shared" si="15"/>
        <v>297</v>
      </c>
      <c r="W14" s="53">
        <f t="shared" si="16"/>
        <v>0</v>
      </c>
      <c r="X14" s="54">
        <f t="shared" si="17"/>
        <v>5</v>
      </c>
      <c r="Y14" s="15">
        <f t="shared" si="18"/>
        <v>59.4</v>
      </c>
      <c r="Z14" s="54" t="s">
        <v>797</v>
      </c>
      <c r="AA14" s="12">
        <v>0</v>
      </c>
      <c r="AB14" s="54" t="s">
        <v>797</v>
      </c>
      <c r="AC14" s="12">
        <v>0</v>
      </c>
      <c r="AD14" s="54" t="s">
        <v>797</v>
      </c>
      <c r="AE14" s="12">
        <v>0</v>
      </c>
      <c r="AF14" s="54">
        <v>18</v>
      </c>
      <c r="AG14" s="12">
        <v>12</v>
      </c>
      <c r="AH14" s="54">
        <v>8</v>
      </c>
      <c r="AI14" s="12">
        <v>32.5</v>
      </c>
      <c r="AJ14" s="54">
        <v>3</v>
      </c>
      <c r="AK14" s="12">
        <v>80</v>
      </c>
      <c r="AL14" s="54">
        <v>2</v>
      </c>
      <c r="AM14" s="12">
        <v>107.5</v>
      </c>
      <c r="AN14" s="54">
        <v>4</v>
      </c>
      <c r="AO14" s="12">
        <v>65</v>
      </c>
      <c r="AP14" s="183" t="s">
        <v>866</v>
      </c>
      <c r="AQ14" s="194">
        <v>4</v>
      </c>
      <c r="AR14" s="195" t="s">
        <v>798</v>
      </c>
      <c r="AS14" s="180">
        <v>1</v>
      </c>
      <c r="AT14" s="181">
        <v>4.0999999999999996</v>
      </c>
      <c r="AU14" s="181">
        <v>0</v>
      </c>
      <c r="AV14" s="181">
        <v>0</v>
      </c>
      <c r="AW14" s="182" t="s">
        <v>797</v>
      </c>
      <c r="AX14" s="95">
        <v>5</v>
      </c>
      <c r="AY14" s="96" t="s">
        <v>847</v>
      </c>
      <c r="AZ14" s="97">
        <v>297</v>
      </c>
    </row>
    <row r="15" spans="3:52" x14ac:dyDescent="0.25">
      <c r="C15" s="90">
        <f t="shared" si="0"/>
        <v>6</v>
      </c>
      <c r="D15" s="3" t="s">
        <v>0</v>
      </c>
      <c r="E15" s="225" t="str">
        <f>_xlfn.XLOOKUP(D15, '[1]Парный рейтинг'!$D$10:$D$826,'[1]Парный рейтинг'!$P$10:$P$826, "")</f>
        <v/>
      </c>
      <c r="F15" s="172" t="str">
        <f t="shared" si="1"/>
        <v/>
      </c>
      <c r="G15" s="207" t="e">
        <f t="shared" si="2"/>
        <v>#VALUE!</v>
      </c>
      <c r="H15" s="176" t="str">
        <f t="shared" si="3"/>
        <v/>
      </c>
      <c r="I15" s="27" t="str">
        <f t="shared" si="4"/>
        <v>4,0*</v>
      </c>
      <c r="J15" s="208">
        <v>4</v>
      </c>
      <c r="K15" s="24" t="s">
        <v>798</v>
      </c>
      <c r="L15" s="2">
        <f t="shared" si="5"/>
        <v>1</v>
      </c>
      <c r="M15" s="5">
        <f t="shared" si="6"/>
        <v>4.0999999999999996</v>
      </c>
      <c r="N15" s="196">
        <f t="shared" si="7"/>
        <v>0</v>
      </c>
      <c r="O15" s="196">
        <f t="shared" si="8"/>
        <v>0</v>
      </c>
      <c r="P15" s="17" t="str">
        <f t="shared" si="9"/>
        <v/>
      </c>
      <c r="Q15" s="16">
        <f t="shared" si="10"/>
        <v>6</v>
      </c>
      <c r="R15" s="10" t="str">
        <f t="shared" si="11"/>
        <v xml:space="preserve"> </v>
      </c>
      <c r="S15" s="25">
        <f t="shared" si="12"/>
        <v>271</v>
      </c>
      <c r="T15" s="11">
        <f t="shared" si="13"/>
        <v>0</v>
      </c>
      <c r="U15" s="12" t="str">
        <f t="shared" si="14"/>
        <v xml:space="preserve"> </v>
      </c>
      <c r="V15" s="13">
        <f t="shared" si="15"/>
        <v>271</v>
      </c>
      <c r="W15" s="53">
        <f t="shared" si="16"/>
        <v>0</v>
      </c>
      <c r="X15" s="54">
        <f t="shared" si="17"/>
        <v>3</v>
      </c>
      <c r="Y15" s="15">
        <f t="shared" si="18"/>
        <v>90.333333333333329</v>
      </c>
      <c r="Z15" s="54" t="s">
        <v>797</v>
      </c>
      <c r="AA15" s="12">
        <v>0</v>
      </c>
      <c r="AB15" s="54" t="s">
        <v>797</v>
      </c>
      <c r="AC15" s="12">
        <v>0</v>
      </c>
      <c r="AD15" s="54" t="s">
        <v>797</v>
      </c>
      <c r="AE15" s="12">
        <v>0</v>
      </c>
      <c r="AF15" s="54" t="s">
        <v>797</v>
      </c>
      <c r="AG15" s="12">
        <v>0</v>
      </c>
      <c r="AH15" s="54">
        <v>16</v>
      </c>
      <c r="AI15" s="12">
        <v>16</v>
      </c>
      <c r="AJ15" s="54" t="s">
        <v>797</v>
      </c>
      <c r="AK15" s="12">
        <v>0</v>
      </c>
      <c r="AL15" s="54">
        <v>1</v>
      </c>
      <c r="AM15" s="12">
        <v>180</v>
      </c>
      <c r="AN15" s="54">
        <v>3</v>
      </c>
      <c r="AO15" s="12">
        <v>75</v>
      </c>
      <c r="AP15" s="183" t="s">
        <v>866</v>
      </c>
      <c r="AQ15" s="194">
        <v>4</v>
      </c>
      <c r="AR15" s="195" t="s">
        <v>798</v>
      </c>
      <c r="AS15" s="180">
        <v>1</v>
      </c>
      <c r="AT15" s="181">
        <v>4.0999999999999996</v>
      </c>
      <c r="AU15" s="181">
        <v>0</v>
      </c>
      <c r="AV15" s="181">
        <v>0</v>
      </c>
      <c r="AW15" s="182" t="s">
        <v>797</v>
      </c>
      <c r="AX15" s="95">
        <v>6</v>
      </c>
      <c r="AY15" s="96" t="s">
        <v>847</v>
      </c>
      <c r="AZ15" s="97">
        <v>271</v>
      </c>
    </row>
    <row r="16" spans="3:52" x14ac:dyDescent="0.25">
      <c r="C16" s="90">
        <f t="shared" si="0"/>
        <v>7</v>
      </c>
      <c r="D16" s="3" t="s">
        <v>131</v>
      </c>
      <c r="E16" s="225" t="str">
        <f>_xlfn.XLOOKUP(D16, '[1]Парный рейтинг'!$D$10:$D$826,'[1]Парный рейтинг'!$P$10:$P$826, "")</f>
        <v/>
      </c>
      <c r="F16" s="172" t="str">
        <f t="shared" si="1"/>
        <v/>
      </c>
      <c r="G16" s="207" t="e">
        <f t="shared" si="2"/>
        <v>#VALUE!</v>
      </c>
      <c r="H16" s="176" t="str">
        <f t="shared" si="3"/>
        <v/>
      </c>
      <c r="I16" s="27" t="str">
        <f t="shared" si="4"/>
        <v>4,5*</v>
      </c>
      <c r="J16" s="208">
        <v>4.5</v>
      </c>
      <c r="K16" s="24" t="s">
        <v>798</v>
      </c>
      <c r="L16" s="2">
        <f t="shared" si="5"/>
        <v>1</v>
      </c>
      <c r="M16" s="5">
        <f t="shared" si="6"/>
        <v>4.5999999999999996</v>
      </c>
      <c r="N16" s="196">
        <f t="shared" si="7"/>
        <v>0</v>
      </c>
      <c r="O16" s="196">
        <f t="shared" si="8"/>
        <v>0</v>
      </c>
      <c r="P16" s="17" t="str">
        <f t="shared" si="9"/>
        <v/>
      </c>
      <c r="Q16" s="16">
        <f t="shared" si="10"/>
        <v>7</v>
      </c>
      <c r="R16" s="10" t="str">
        <f t="shared" si="11"/>
        <v xml:space="preserve"> </v>
      </c>
      <c r="S16" s="25">
        <f t="shared" si="12"/>
        <v>269.5</v>
      </c>
      <c r="T16" s="11">
        <f t="shared" si="13"/>
        <v>0</v>
      </c>
      <c r="U16" s="12" t="str">
        <f t="shared" si="14"/>
        <v xml:space="preserve"> </v>
      </c>
      <c r="V16" s="13">
        <f t="shared" si="15"/>
        <v>269.5</v>
      </c>
      <c r="W16" s="53">
        <f t="shared" si="16"/>
        <v>0</v>
      </c>
      <c r="X16" s="54">
        <f t="shared" si="17"/>
        <v>6</v>
      </c>
      <c r="Y16" s="15">
        <f t="shared" si="18"/>
        <v>44.916666666666664</v>
      </c>
      <c r="Z16" s="54">
        <v>8</v>
      </c>
      <c r="AA16" s="12">
        <v>37</v>
      </c>
      <c r="AB16" s="54">
        <v>4</v>
      </c>
      <c r="AC16" s="12">
        <v>73.125</v>
      </c>
      <c r="AD16" s="54" t="s">
        <v>797</v>
      </c>
      <c r="AE16" s="12">
        <v>0</v>
      </c>
      <c r="AF16" s="54">
        <v>3</v>
      </c>
      <c r="AG16" s="12">
        <v>84</v>
      </c>
      <c r="AH16" s="54">
        <v>8</v>
      </c>
      <c r="AI16" s="12">
        <v>36.5625</v>
      </c>
      <c r="AJ16" s="54">
        <v>8</v>
      </c>
      <c r="AK16" s="12">
        <v>36.5625</v>
      </c>
      <c r="AL16" s="54" t="s">
        <v>797</v>
      </c>
      <c r="AM16" s="12">
        <v>0</v>
      </c>
      <c r="AN16" s="54">
        <v>48</v>
      </c>
      <c r="AO16" s="12">
        <v>2.25</v>
      </c>
      <c r="AP16" s="183" t="s">
        <v>868</v>
      </c>
      <c r="AQ16" s="194">
        <v>4.5</v>
      </c>
      <c r="AR16" s="195" t="s">
        <v>798</v>
      </c>
      <c r="AS16" s="180">
        <v>1</v>
      </c>
      <c r="AT16" s="181">
        <v>4.5999999999999996</v>
      </c>
      <c r="AU16" s="181">
        <v>0</v>
      </c>
      <c r="AV16" s="181">
        <v>0</v>
      </c>
      <c r="AW16" s="182" t="s">
        <v>797</v>
      </c>
      <c r="AX16" s="95">
        <v>7</v>
      </c>
      <c r="AY16" s="96" t="s">
        <v>847</v>
      </c>
      <c r="AZ16" s="97">
        <v>269.5</v>
      </c>
    </row>
    <row r="17" spans="3:52" x14ac:dyDescent="0.25">
      <c r="C17" s="90">
        <f t="shared" si="0"/>
        <v>8</v>
      </c>
      <c r="D17" s="3" t="s">
        <v>83</v>
      </c>
      <c r="E17" s="225" t="str">
        <f>_xlfn.XLOOKUP(D17, '[1]Парный рейтинг'!$D$10:$D$826,'[1]Парный рейтинг'!$P$10:$P$826, "")</f>
        <v/>
      </c>
      <c r="F17" s="172" t="str">
        <f t="shared" si="1"/>
        <v/>
      </c>
      <c r="G17" s="207" t="e">
        <f t="shared" si="2"/>
        <v>#VALUE!</v>
      </c>
      <c r="H17" s="176" t="str">
        <f t="shared" si="3"/>
        <v/>
      </c>
      <c r="I17" s="27" t="str">
        <f t="shared" si="4"/>
        <v>4,0*</v>
      </c>
      <c r="J17" s="208">
        <v>4</v>
      </c>
      <c r="K17" s="24" t="s">
        <v>798</v>
      </c>
      <c r="L17" s="2">
        <f t="shared" si="5"/>
        <v>1</v>
      </c>
      <c r="M17" s="5">
        <f t="shared" si="6"/>
        <v>4.0999999999999996</v>
      </c>
      <c r="N17" s="196">
        <f t="shared" si="7"/>
        <v>0</v>
      </c>
      <c r="O17" s="196">
        <f t="shared" si="8"/>
        <v>0</v>
      </c>
      <c r="P17" s="17" t="str">
        <f t="shared" si="9"/>
        <v/>
      </c>
      <c r="Q17" s="16">
        <f t="shared" si="10"/>
        <v>8</v>
      </c>
      <c r="R17" s="10" t="str">
        <f t="shared" si="11"/>
        <v xml:space="preserve"> </v>
      </c>
      <c r="S17" s="25">
        <f t="shared" si="12"/>
        <v>215</v>
      </c>
      <c r="T17" s="11">
        <f t="shared" si="13"/>
        <v>0</v>
      </c>
      <c r="U17" s="12" t="str">
        <f t="shared" si="14"/>
        <v xml:space="preserve"> </v>
      </c>
      <c r="V17" s="13">
        <f t="shared" si="15"/>
        <v>215</v>
      </c>
      <c r="W17" s="53">
        <f t="shared" si="16"/>
        <v>0</v>
      </c>
      <c r="X17" s="54">
        <f t="shared" si="17"/>
        <v>2</v>
      </c>
      <c r="Y17" s="15">
        <f t="shared" si="18"/>
        <v>107.5</v>
      </c>
      <c r="Z17" s="54">
        <v>8</v>
      </c>
      <c r="AA17" s="12">
        <v>35</v>
      </c>
      <c r="AB17" s="54" t="s">
        <v>797</v>
      </c>
      <c r="AC17" s="12">
        <v>0</v>
      </c>
      <c r="AD17" s="54" t="s">
        <v>797</v>
      </c>
      <c r="AE17" s="12">
        <v>0</v>
      </c>
      <c r="AF17" s="54" t="s">
        <v>797</v>
      </c>
      <c r="AG17" s="12">
        <v>0</v>
      </c>
      <c r="AH17" s="54" t="s">
        <v>797</v>
      </c>
      <c r="AI17" s="12">
        <v>0</v>
      </c>
      <c r="AJ17" s="54">
        <v>1</v>
      </c>
      <c r="AK17" s="12">
        <v>180</v>
      </c>
      <c r="AL17" s="54" t="s">
        <v>797</v>
      </c>
      <c r="AM17" s="12">
        <v>0</v>
      </c>
      <c r="AN17" s="54" t="s">
        <v>797</v>
      </c>
      <c r="AO17" s="12">
        <v>0</v>
      </c>
      <c r="AP17" s="183" t="s">
        <v>866</v>
      </c>
      <c r="AQ17" s="194">
        <v>4</v>
      </c>
      <c r="AR17" s="195" t="s">
        <v>798</v>
      </c>
      <c r="AS17" s="180">
        <v>1</v>
      </c>
      <c r="AT17" s="181">
        <v>4.0999999999999996</v>
      </c>
      <c r="AU17" s="181">
        <v>0</v>
      </c>
      <c r="AV17" s="181">
        <v>0</v>
      </c>
      <c r="AW17" s="182" t="s">
        <v>797</v>
      </c>
      <c r="AX17" s="95">
        <v>8</v>
      </c>
      <c r="AY17" s="96" t="s">
        <v>847</v>
      </c>
      <c r="AZ17" s="97">
        <v>215</v>
      </c>
    </row>
    <row r="18" spans="3:52" x14ac:dyDescent="0.25">
      <c r="C18" s="90">
        <f t="shared" si="0"/>
        <v>9</v>
      </c>
      <c r="D18" s="3" t="s">
        <v>864</v>
      </c>
      <c r="E18" s="225">
        <f>_xlfn.XLOOKUP(D18, '[1]Парный рейтинг'!$D$10:$D$826,'[1]Парный рейтинг'!$P$10:$P$826, "")</f>
        <v>4.5</v>
      </c>
      <c r="F18" s="172">
        <f t="shared" si="1"/>
        <v>4.5</v>
      </c>
      <c r="G18" s="207">
        <f t="shared" si="2"/>
        <v>4.5</v>
      </c>
      <c r="H18" s="176" t="str">
        <f t="shared" si="3"/>
        <v/>
      </c>
      <c r="I18" s="27" t="str">
        <f t="shared" si="4"/>
        <v>4,5</v>
      </c>
      <c r="J18" s="208">
        <v>4.5</v>
      </c>
      <c r="K18" s="226" t="s">
        <v>797</v>
      </c>
      <c r="L18" s="2">
        <f t="shared" si="5"/>
        <v>1</v>
      </c>
      <c r="M18" s="5">
        <f t="shared" si="6"/>
        <v>4.5</v>
      </c>
      <c r="N18" s="196">
        <f t="shared" si="7"/>
        <v>0.5</v>
      </c>
      <c r="O18" s="196">
        <f t="shared" si="8"/>
        <v>-1</v>
      </c>
      <c r="P18" s="17" t="str">
        <f t="shared" si="9"/>
        <v>+0,5 –*</v>
      </c>
      <c r="Q18" s="16">
        <f t="shared" si="10"/>
        <v>9</v>
      </c>
      <c r="R18" s="10" t="str">
        <f t="shared" si="11"/>
        <v xml:space="preserve"> </v>
      </c>
      <c r="S18" s="25">
        <f t="shared" si="12"/>
        <v>198</v>
      </c>
      <c r="T18" s="11">
        <f t="shared" si="13"/>
        <v>0</v>
      </c>
      <c r="U18" s="12" t="str">
        <f t="shared" si="14"/>
        <v xml:space="preserve"> </v>
      </c>
      <c r="V18" s="13">
        <f t="shared" si="15"/>
        <v>198</v>
      </c>
      <c r="W18" s="53">
        <f t="shared" si="16"/>
        <v>0</v>
      </c>
      <c r="X18" s="54">
        <f t="shared" si="17"/>
        <v>2</v>
      </c>
      <c r="Y18" s="15">
        <f t="shared" si="18"/>
        <v>99</v>
      </c>
      <c r="Z18" s="54" t="s">
        <v>797</v>
      </c>
      <c r="AA18" s="12">
        <v>0</v>
      </c>
      <c r="AB18" s="54" t="s">
        <v>797</v>
      </c>
      <c r="AC18" s="12">
        <v>0</v>
      </c>
      <c r="AD18" s="54" t="s">
        <v>797</v>
      </c>
      <c r="AE18" s="12">
        <v>0</v>
      </c>
      <c r="AF18" s="54" t="s">
        <v>797</v>
      </c>
      <c r="AG18" s="12">
        <v>0</v>
      </c>
      <c r="AH18" s="54">
        <v>1</v>
      </c>
      <c r="AI18" s="12">
        <v>192</v>
      </c>
      <c r="AJ18" s="54" t="s">
        <v>797</v>
      </c>
      <c r="AK18" s="12">
        <v>0</v>
      </c>
      <c r="AL18" s="54">
        <v>24</v>
      </c>
      <c r="AM18" s="12">
        <v>6</v>
      </c>
      <c r="AN18" s="54" t="s">
        <v>797</v>
      </c>
      <c r="AO18" s="12">
        <v>0</v>
      </c>
      <c r="AP18" s="183" t="s">
        <v>866</v>
      </c>
      <c r="AQ18" s="194">
        <v>4</v>
      </c>
      <c r="AR18" s="195" t="s">
        <v>798</v>
      </c>
      <c r="AS18" s="180">
        <v>1</v>
      </c>
      <c r="AT18" s="181">
        <v>4.0999999999999996</v>
      </c>
      <c r="AU18" s="181">
        <v>0</v>
      </c>
      <c r="AV18" s="181">
        <v>0</v>
      </c>
      <c r="AW18" s="182" t="s">
        <v>797</v>
      </c>
      <c r="AX18" s="95">
        <v>9</v>
      </c>
      <c r="AY18" s="96" t="s">
        <v>847</v>
      </c>
      <c r="AZ18" s="97">
        <v>198</v>
      </c>
    </row>
    <row r="19" spans="3:52" x14ac:dyDescent="0.25">
      <c r="C19" s="90">
        <f t="shared" si="0"/>
        <v>10</v>
      </c>
      <c r="D19" s="3" t="s">
        <v>6</v>
      </c>
      <c r="E19" s="225" t="str">
        <f>_xlfn.XLOOKUP(D19, '[1]Парный рейтинг'!$D$10:$D$826,'[1]Парный рейтинг'!$P$10:$P$826, "")</f>
        <v/>
      </c>
      <c r="F19" s="172" t="str">
        <f t="shared" si="1"/>
        <v/>
      </c>
      <c r="G19" s="207" t="e">
        <f t="shared" si="2"/>
        <v>#VALUE!</v>
      </c>
      <c r="H19" s="176" t="str">
        <f t="shared" si="3"/>
        <v/>
      </c>
      <c r="I19" s="27" t="str">
        <f t="shared" si="4"/>
        <v>3,5*</v>
      </c>
      <c r="J19" s="208">
        <v>3.5</v>
      </c>
      <c r="K19" s="24" t="s">
        <v>798</v>
      </c>
      <c r="L19" s="2">
        <f t="shared" si="5"/>
        <v>1</v>
      </c>
      <c r="M19" s="5">
        <f t="shared" si="6"/>
        <v>3.6</v>
      </c>
      <c r="N19" s="196">
        <f t="shared" si="7"/>
        <v>0</v>
      </c>
      <c r="O19" s="196">
        <f t="shared" si="8"/>
        <v>0</v>
      </c>
      <c r="P19" s="17" t="str">
        <f t="shared" si="9"/>
        <v/>
      </c>
      <c r="Q19" s="16">
        <f t="shared" si="10"/>
        <v>10</v>
      </c>
      <c r="R19" s="10" t="str">
        <f t="shared" si="11"/>
        <v xml:space="preserve"> </v>
      </c>
      <c r="S19" s="25">
        <f t="shared" si="12"/>
        <v>182</v>
      </c>
      <c r="T19" s="11">
        <f t="shared" si="13"/>
        <v>0</v>
      </c>
      <c r="U19" s="12" t="str">
        <f t="shared" si="14"/>
        <v xml:space="preserve"> </v>
      </c>
      <c r="V19" s="13">
        <f t="shared" si="15"/>
        <v>182</v>
      </c>
      <c r="W19" s="53">
        <f t="shared" si="16"/>
        <v>0</v>
      </c>
      <c r="X19" s="54">
        <f t="shared" si="17"/>
        <v>3</v>
      </c>
      <c r="Y19" s="15">
        <f t="shared" si="18"/>
        <v>60.666666666666664</v>
      </c>
      <c r="Z19" s="54" t="s">
        <v>797</v>
      </c>
      <c r="AA19" s="12">
        <v>0</v>
      </c>
      <c r="AB19" s="54" t="s">
        <v>797</v>
      </c>
      <c r="AC19" s="12">
        <v>0</v>
      </c>
      <c r="AD19" s="54">
        <v>12</v>
      </c>
      <c r="AE19" s="12">
        <v>11.5</v>
      </c>
      <c r="AF19" s="54" t="s">
        <v>797</v>
      </c>
      <c r="AG19" s="12">
        <v>0</v>
      </c>
      <c r="AH19" s="54">
        <v>1</v>
      </c>
      <c r="AI19" s="12">
        <v>168</v>
      </c>
      <c r="AJ19" s="54" t="s">
        <v>797</v>
      </c>
      <c r="AK19" s="12">
        <v>0</v>
      </c>
      <c r="AL19" s="54" t="s">
        <v>797</v>
      </c>
      <c r="AM19" s="12">
        <v>0</v>
      </c>
      <c r="AN19" s="54">
        <v>40</v>
      </c>
      <c r="AO19" s="12">
        <v>2.5</v>
      </c>
      <c r="AP19" s="183" t="s">
        <v>869</v>
      </c>
      <c r="AQ19" s="194">
        <v>3.5</v>
      </c>
      <c r="AR19" s="195" t="s">
        <v>798</v>
      </c>
      <c r="AS19" s="180">
        <v>1</v>
      </c>
      <c r="AT19" s="181">
        <v>3.6</v>
      </c>
      <c r="AU19" s="181">
        <v>0</v>
      </c>
      <c r="AV19" s="181">
        <v>0</v>
      </c>
      <c r="AW19" s="182" t="s">
        <v>797</v>
      </c>
      <c r="AX19" s="95">
        <v>10</v>
      </c>
      <c r="AY19" s="96" t="s">
        <v>847</v>
      </c>
      <c r="AZ19" s="97">
        <v>182</v>
      </c>
    </row>
    <row r="20" spans="3:52" x14ac:dyDescent="0.25">
      <c r="C20" s="90">
        <f t="shared" si="0"/>
        <v>11</v>
      </c>
      <c r="D20" s="3" t="s">
        <v>44</v>
      </c>
      <c r="E20" s="225" t="str">
        <f>_xlfn.XLOOKUP(D20, '[1]Парный рейтинг'!$D$10:$D$826,'[1]Парный рейтинг'!$P$10:$P$826, "")</f>
        <v/>
      </c>
      <c r="F20" s="172" t="str">
        <f t="shared" si="1"/>
        <v/>
      </c>
      <c r="G20" s="207" t="e">
        <f t="shared" si="2"/>
        <v>#VALUE!</v>
      </c>
      <c r="H20" s="176" t="str">
        <f t="shared" si="3"/>
        <v/>
      </c>
      <c r="I20" s="27" t="str">
        <f t="shared" si="4"/>
        <v>3,5*</v>
      </c>
      <c r="J20" s="208">
        <v>3.5</v>
      </c>
      <c r="K20" s="24" t="s">
        <v>798</v>
      </c>
      <c r="L20" s="2">
        <f t="shared" si="5"/>
        <v>1</v>
      </c>
      <c r="M20" s="5">
        <f t="shared" si="6"/>
        <v>3.6</v>
      </c>
      <c r="N20" s="196">
        <f t="shared" si="7"/>
        <v>0</v>
      </c>
      <c r="O20" s="196">
        <f t="shared" si="8"/>
        <v>0</v>
      </c>
      <c r="P20" s="17" t="str">
        <f t="shared" si="9"/>
        <v/>
      </c>
      <c r="Q20" s="16">
        <f t="shared" si="10"/>
        <v>11</v>
      </c>
      <c r="R20" s="10" t="str">
        <f t="shared" si="11"/>
        <v xml:space="preserve"> </v>
      </c>
      <c r="S20" s="25">
        <f t="shared" si="12"/>
        <v>178.99583333333334</v>
      </c>
      <c r="T20" s="11">
        <f t="shared" si="13"/>
        <v>0</v>
      </c>
      <c r="U20" s="12" t="str">
        <f t="shared" si="14"/>
        <v xml:space="preserve"> </v>
      </c>
      <c r="V20" s="13">
        <f t="shared" si="15"/>
        <v>178.99583333333334</v>
      </c>
      <c r="W20" s="53">
        <f t="shared" si="16"/>
        <v>0</v>
      </c>
      <c r="X20" s="54">
        <f t="shared" si="17"/>
        <v>7</v>
      </c>
      <c r="Y20" s="15">
        <f t="shared" si="18"/>
        <v>25.570833333333333</v>
      </c>
      <c r="Z20" s="54">
        <v>16</v>
      </c>
      <c r="AA20" s="12">
        <v>14</v>
      </c>
      <c r="AB20" s="54">
        <v>16</v>
      </c>
      <c r="AC20" s="12">
        <v>14</v>
      </c>
      <c r="AD20" s="54">
        <v>12</v>
      </c>
      <c r="AE20" s="12">
        <v>11.5</v>
      </c>
      <c r="AF20" s="54">
        <v>8</v>
      </c>
      <c r="AG20" s="12">
        <v>28</v>
      </c>
      <c r="AH20" s="54">
        <v>16</v>
      </c>
      <c r="AI20" s="12">
        <v>14.933333333333334</v>
      </c>
      <c r="AJ20" s="54">
        <v>2</v>
      </c>
      <c r="AK20" s="12">
        <v>94.0625</v>
      </c>
      <c r="AL20" s="54" t="s">
        <v>797</v>
      </c>
      <c r="AM20" s="12">
        <v>0</v>
      </c>
      <c r="AN20" s="54">
        <v>40</v>
      </c>
      <c r="AO20" s="12">
        <v>2.5</v>
      </c>
      <c r="AP20" s="183" t="s">
        <v>869</v>
      </c>
      <c r="AQ20" s="194">
        <v>3.5</v>
      </c>
      <c r="AR20" s="195" t="s">
        <v>798</v>
      </c>
      <c r="AS20" s="180">
        <v>1</v>
      </c>
      <c r="AT20" s="181">
        <v>3.6</v>
      </c>
      <c r="AU20" s="181">
        <v>0</v>
      </c>
      <c r="AV20" s="181">
        <v>0</v>
      </c>
      <c r="AW20" s="182" t="s">
        <v>797</v>
      </c>
      <c r="AX20" s="95">
        <v>11</v>
      </c>
      <c r="AY20" s="96" t="s">
        <v>847</v>
      </c>
      <c r="AZ20" s="97">
        <v>178.99583333333334</v>
      </c>
    </row>
    <row r="21" spans="3:52" x14ac:dyDescent="0.25">
      <c r="C21" s="90">
        <f t="shared" si="0"/>
        <v>12</v>
      </c>
      <c r="D21" s="3" t="s">
        <v>117</v>
      </c>
      <c r="E21" s="225" t="str">
        <f>_xlfn.XLOOKUP(D21, '[1]Парный рейтинг'!$D$10:$D$826,'[1]Парный рейтинг'!$P$10:$P$826, "")</f>
        <v/>
      </c>
      <c r="F21" s="172" t="str">
        <f t="shared" si="1"/>
        <v/>
      </c>
      <c r="G21" s="207" t="e">
        <f t="shared" si="2"/>
        <v>#VALUE!</v>
      </c>
      <c r="H21" s="176" t="str">
        <f t="shared" si="3"/>
        <v/>
      </c>
      <c r="I21" s="27" t="str">
        <f t="shared" si="4"/>
        <v>4,5</v>
      </c>
      <c r="J21" s="208">
        <v>4.5</v>
      </c>
      <c r="K21" s="24" t="s">
        <v>797</v>
      </c>
      <c r="L21" s="2">
        <f t="shared" si="5"/>
        <v>1</v>
      </c>
      <c r="M21" s="5">
        <f t="shared" si="6"/>
        <v>4.5</v>
      </c>
      <c r="N21" s="196">
        <f t="shared" si="7"/>
        <v>0</v>
      </c>
      <c r="O21" s="196">
        <f t="shared" si="8"/>
        <v>0</v>
      </c>
      <c r="P21" s="17" t="str">
        <f t="shared" si="9"/>
        <v/>
      </c>
      <c r="Q21" s="16">
        <f t="shared" si="10"/>
        <v>12</v>
      </c>
      <c r="R21" s="10" t="str">
        <f t="shared" si="11"/>
        <v xml:space="preserve"> </v>
      </c>
      <c r="S21" s="25">
        <f t="shared" si="12"/>
        <v>177</v>
      </c>
      <c r="T21" s="11">
        <f t="shared" si="13"/>
        <v>0</v>
      </c>
      <c r="U21" s="12" t="str">
        <f t="shared" si="14"/>
        <v xml:space="preserve"> </v>
      </c>
      <c r="V21" s="13">
        <f t="shared" si="15"/>
        <v>177</v>
      </c>
      <c r="W21" s="53">
        <f t="shared" si="16"/>
        <v>0</v>
      </c>
      <c r="X21" s="54">
        <f t="shared" si="17"/>
        <v>5</v>
      </c>
      <c r="Y21" s="15">
        <f t="shared" si="18"/>
        <v>35.4</v>
      </c>
      <c r="Z21" s="54" t="s">
        <v>797</v>
      </c>
      <c r="AA21" s="12">
        <v>0</v>
      </c>
      <c r="AB21" s="54" t="s">
        <v>797</v>
      </c>
      <c r="AC21" s="12">
        <v>0</v>
      </c>
      <c r="AD21" s="54">
        <v>1</v>
      </c>
      <c r="AE21" s="12">
        <v>129</v>
      </c>
      <c r="AF21" s="54">
        <v>16</v>
      </c>
      <c r="AG21" s="12">
        <v>18</v>
      </c>
      <c r="AH21" s="54">
        <v>16</v>
      </c>
      <c r="AI21" s="12">
        <v>18</v>
      </c>
      <c r="AJ21" s="54" t="s">
        <v>797</v>
      </c>
      <c r="AK21" s="12">
        <v>0</v>
      </c>
      <c r="AL21" s="54">
        <v>32</v>
      </c>
      <c r="AM21" s="12">
        <v>6</v>
      </c>
      <c r="AN21" s="54">
        <v>32</v>
      </c>
      <c r="AO21" s="12">
        <v>6</v>
      </c>
      <c r="AP21" s="183" t="s">
        <v>894</v>
      </c>
      <c r="AQ21" s="194">
        <v>4.5</v>
      </c>
      <c r="AR21" s="195" t="s">
        <v>797</v>
      </c>
      <c r="AS21" s="180">
        <v>1</v>
      </c>
      <c r="AT21" s="181">
        <v>4.5</v>
      </c>
      <c r="AU21" s="181">
        <v>0</v>
      </c>
      <c r="AV21" s="181">
        <v>0</v>
      </c>
      <c r="AW21" s="182" t="s">
        <v>797</v>
      </c>
      <c r="AX21" s="95">
        <v>12</v>
      </c>
      <c r="AY21" s="96" t="s">
        <v>847</v>
      </c>
      <c r="AZ21" s="97">
        <v>177</v>
      </c>
    </row>
    <row r="22" spans="3:52" x14ac:dyDescent="0.25">
      <c r="C22" s="90">
        <f t="shared" si="0"/>
        <v>13</v>
      </c>
      <c r="D22" s="3" t="s">
        <v>20</v>
      </c>
      <c r="E22" s="225" t="str">
        <f>_xlfn.XLOOKUP(D22, '[1]Парный рейтинг'!$D$10:$D$826,'[1]Парный рейтинг'!$P$10:$P$826, "")</f>
        <v/>
      </c>
      <c r="F22" s="172" t="str">
        <f t="shared" si="1"/>
        <v/>
      </c>
      <c r="G22" s="207" t="e">
        <f t="shared" si="2"/>
        <v>#VALUE!</v>
      </c>
      <c r="H22" s="176" t="str">
        <f t="shared" si="3"/>
        <v/>
      </c>
      <c r="I22" s="27" t="str">
        <f t="shared" si="4"/>
        <v>4,0</v>
      </c>
      <c r="J22" s="208">
        <v>4</v>
      </c>
      <c r="K22" s="24" t="s">
        <v>797</v>
      </c>
      <c r="L22" s="2">
        <f t="shared" si="5"/>
        <v>1</v>
      </c>
      <c r="M22" s="5">
        <f t="shared" si="6"/>
        <v>4</v>
      </c>
      <c r="N22" s="196">
        <f t="shared" si="7"/>
        <v>0</v>
      </c>
      <c r="O22" s="196">
        <f t="shared" si="8"/>
        <v>0</v>
      </c>
      <c r="P22" s="17" t="str">
        <f t="shared" si="9"/>
        <v/>
      </c>
      <c r="Q22" s="16">
        <f t="shared" si="10"/>
        <v>13</v>
      </c>
      <c r="R22" s="10" t="str">
        <f t="shared" si="11"/>
        <v xml:space="preserve"> </v>
      </c>
      <c r="S22" s="25">
        <f t="shared" si="12"/>
        <v>153.33333333333334</v>
      </c>
      <c r="T22" s="11">
        <f t="shared" si="13"/>
        <v>0</v>
      </c>
      <c r="U22" s="12" t="str">
        <f t="shared" si="14"/>
        <v xml:space="preserve"> </v>
      </c>
      <c r="V22" s="13">
        <f t="shared" si="15"/>
        <v>153.33333333333334</v>
      </c>
      <c r="W22" s="53">
        <f t="shared" si="16"/>
        <v>0</v>
      </c>
      <c r="X22" s="54">
        <f t="shared" si="17"/>
        <v>4</v>
      </c>
      <c r="Y22" s="15">
        <f t="shared" si="18"/>
        <v>38.333333333333336</v>
      </c>
      <c r="Z22" s="54">
        <v>2</v>
      </c>
      <c r="AA22" s="12">
        <v>115</v>
      </c>
      <c r="AB22" s="54" t="s">
        <v>797</v>
      </c>
      <c r="AC22" s="12">
        <v>0</v>
      </c>
      <c r="AD22" s="54" t="s">
        <v>797</v>
      </c>
      <c r="AE22" s="12">
        <v>0</v>
      </c>
      <c r="AF22" s="54">
        <v>16</v>
      </c>
      <c r="AG22" s="12">
        <v>17</v>
      </c>
      <c r="AH22" s="54" t="s">
        <v>797</v>
      </c>
      <c r="AI22" s="12">
        <v>0</v>
      </c>
      <c r="AJ22" s="54">
        <v>16</v>
      </c>
      <c r="AK22" s="12">
        <v>16</v>
      </c>
      <c r="AL22" s="54">
        <v>32</v>
      </c>
      <c r="AM22" s="12">
        <v>5.333333333333333</v>
      </c>
      <c r="AN22" s="54" t="s">
        <v>797</v>
      </c>
      <c r="AO22" s="12">
        <v>0</v>
      </c>
      <c r="AP22" s="183" t="s">
        <v>892</v>
      </c>
      <c r="AQ22" s="194">
        <v>4</v>
      </c>
      <c r="AR22" s="195" t="s">
        <v>797</v>
      </c>
      <c r="AS22" s="180">
        <v>1</v>
      </c>
      <c r="AT22" s="181">
        <v>4</v>
      </c>
      <c r="AU22" s="184">
        <v>0</v>
      </c>
      <c r="AV22" s="184">
        <v>0</v>
      </c>
      <c r="AW22" s="182" t="s">
        <v>797</v>
      </c>
      <c r="AX22" s="95">
        <v>13</v>
      </c>
      <c r="AY22" s="96" t="s">
        <v>847</v>
      </c>
      <c r="AZ22" s="97">
        <v>153.33333333333334</v>
      </c>
    </row>
    <row r="23" spans="3:52" x14ac:dyDescent="0.25">
      <c r="C23" s="90">
        <f t="shared" si="0"/>
        <v>14</v>
      </c>
      <c r="D23" s="3" t="s">
        <v>333</v>
      </c>
      <c r="E23" s="225" t="str">
        <f>_xlfn.XLOOKUP(D23, '[1]Парный рейтинг'!$D$10:$D$826,'[1]Парный рейтинг'!$P$10:$P$826, "")</f>
        <v/>
      </c>
      <c r="F23" s="172" t="str">
        <f t="shared" si="1"/>
        <v/>
      </c>
      <c r="G23" s="207" t="e">
        <f t="shared" si="2"/>
        <v>#VALUE!</v>
      </c>
      <c r="H23" s="176" t="str">
        <f t="shared" si="3"/>
        <v/>
      </c>
      <c r="I23" s="27" t="str">
        <f t="shared" si="4"/>
        <v>3,0*</v>
      </c>
      <c r="J23" s="208">
        <v>3</v>
      </c>
      <c r="K23" s="24" t="s">
        <v>798</v>
      </c>
      <c r="L23" s="2">
        <f t="shared" si="5"/>
        <v>1</v>
      </c>
      <c r="M23" s="5">
        <f t="shared" si="6"/>
        <v>3.1</v>
      </c>
      <c r="N23" s="196">
        <f t="shared" si="7"/>
        <v>0</v>
      </c>
      <c r="O23" s="196">
        <f t="shared" si="8"/>
        <v>0</v>
      </c>
      <c r="P23" s="17" t="str">
        <f t="shared" si="9"/>
        <v/>
      </c>
      <c r="Q23" s="16">
        <f t="shared" si="10"/>
        <v>14</v>
      </c>
      <c r="R23" s="10" t="str">
        <f t="shared" si="11"/>
        <v xml:space="preserve"> </v>
      </c>
      <c r="S23" s="25">
        <f t="shared" si="12"/>
        <v>151.80000000000001</v>
      </c>
      <c r="T23" s="11">
        <f t="shared" si="13"/>
        <v>0</v>
      </c>
      <c r="U23" s="12" t="str">
        <f t="shared" si="14"/>
        <v xml:space="preserve"> </v>
      </c>
      <c r="V23" s="13">
        <f t="shared" si="15"/>
        <v>151.80000000000001</v>
      </c>
      <c r="W23" s="53">
        <f t="shared" si="16"/>
        <v>0</v>
      </c>
      <c r="X23" s="54">
        <f t="shared" si="17"/>
        <v>3</v>
      </c>
      <c r="Y23" s="15">
        <f t="shared" si="18"/>
        <v>50.6</v>
      </c>
      <c r="Z23" s="54" t="s">
        <v>797</v>
      </c>
      <c r="AA23" s="12">
        <v>0</v>
      </c>
      <c r="AB23" s="54" t="s">
        <v>797</v>
      </c>
      <c r="AC23" s="12">
        <v>0</v>
      </c>
      <c r="AD23" s="54" t="s">
        <v>797</v>
      </c>
      <c r="AE23" s="12">
        <v>0</v>
      </c>
      <c r="AF23" s="54">
        <v>32</v>
      </c>
      <c r="AG23" s="12">
        <v>4</v>
      </c>
      <c r="AH23" s="54" t="s">
        <v>797</v>
      </c>
      <c r="AI23" s="12">
        <v>0</v>
      </c>
      <c r="AJ23" s="54">
        <v>16</v>
      </c>
      <c r="AK23" s="12">
        <v>12.8</v>
      </c>
      <c r="AL23" s="54" t="s">
        <v>797</v>
      </c>
      <c r="AM23" s="12">
        <v>0</v>
      </c>
      <c r="AN23" s="54">
        <v>1</v>
      </c>
      <c r="AO23" s="12">
        <v>135</v>
      </c>
      <c r="AP23" s="183" t="s">
        <v>870</v>
      </c>
      <c r="AQ23" s="194">
        <v>3</v>
      </c>
      <c r="AR23" s="195" t="s">
        <v>798</v>
      </c>
      <c r="AS23" s="180">
        <v>1</v>
      </c>
      <c r="AT23" s="181">
        <v>3.1</v>
      </c>
      <c r="AU23" s="181">
        <v>0</v>
      </c>
      <c r="AV23" s="181">
        <v>0</v>
      </c>
      <c r="AW23" s="182" t="s">
        <v>797</v>
      </c>
      <c r="AX23" s="95">
        <v>14</v>
      </c>
      <c r="AY23" s="96" t="s">
        <v>847</v>
      </c>
      <c r="AZ23" s="97">
        <v>151.80000000000001</v>
      </c>
    </row>
    <row r="24" spans="3:52" x14ac:dyDescent="0.25">
      <c r="C24" s="90">
        <f t="shared" si="0"/>
        <v>15</v>
      </c>
      <c r="D24" s="3" t="s">
        <v>922</v>
      </c>
      <c r="E24" s="225" t="str">
        <f>_xlfn.XLOOKUP(D24, '[1]Парный рейтинг'!$D$10:$D$826,'[1]Парный рейтинг'!$P$10:$P$826, "")</f>
        <v/>
      </c>
      <c r="F24" s="172" t="str">
        <f t="shared" si="1"/>
        <v/>
      </c>
      <c r="G24" s="207" t="e">
        <f t="shared" si="2"/>
        <v>#VALUE!</v>
      </c>
      <c r="H24" s="176" t="str">
        <f t="shared" si="3"/>
        <v/>
      </c>
      <c r="I24" s="27" t="str">
        <f t="shared" si="4"/>
        <v>3,5*</v>
      </c>
      <c r="J24" s="208">
        <v>3.5</v>
      </c>
      <c r="K24" s="24" t="s">
        <v>798</v>
      </c>
      <c r="L24" s="2">
        <f t="shared" si="5"/>
        <v>1</v>
      </c>
      <c r="M24" s="5">
        <f t="shared" si="6"/>
        <v>3.6</v>
      </c>
      <c r="N24" s="196">
        <f t="shared" si="7"/>
        <v>0</v>
      </c>
      <c r="O24" s="196">
        <f t="shared" si="8"/>
        <v>0</v>
      </c>
      <c r="P24" s="17" t="str">
        <f t="shared" si="9"/>
        <v/>
      </c>
      <c r="Q24" s="16">
        <f t="shared" si="10"/>
        <v>15</v>
      </c>
      <c r="R24" s="10" t="str">
        <f t="shared" si="11"/>
        <v xml:space="preserve"> </v>
      </c>
      <c r="S24" s="25">
        <f t="shared" si="12"/>
        <v>141.9375</v>
      </c>
      <c r="T24" s="11">
        <f t="shared" si="13"/>
        <v>0</v>
      </c>
      <c r="U24" s="12" t="str">
        <f t="shared" si="14"/>
        <v xml:space="preserve"> </v>
      </c>
      <c r="V24" s="13">
        <f t="shared" si="15"/>
        <v>141.9375</v>
      </c>
      <c r="W24" s="53">
        <f t="shared" si="16"/>
        <v>0</v>
      </c>
      <c r="X24" s="54">
        <f t="shared" si="17"/>
        <v>3</v>
      </c>
      <c r="Y24" s="15">
        <f t="shared" si="18"/>
        <v>47.3125</v>
      </c>
      <c r="Z24" s="54" t="s">
        <v>797</v>
      </c>
      <c r="AA24" s="12">
        <v>0</v>
      </c>
      <c r="AB24" s="54">
        <v>8</v>
      </c>
      <c r="AC24" s="12">
        <v>28.4375</v>
      </c>
      <c r="AD24" s="54" t="s">
        <v>797</v>
      </c>
      <c r="AE24" s="12">
        <v>0</v>
      </c>
      <c r="AF24" s="54">
        <v>24</v>
      </c>
      <c r="AG24" s="12">
        <v>6</v>
      </c>
      <c r="AH24" s="54" t="s">
        <v>797</v>
      </c>
      <c r="AI24" s="12">
        <v>0</v>
      </c>
      <c r="AJ24" s="54" t="s">
        <v>797</v>
      </c>
      <c r="AK24" s="12">
        <v>0</v>
      </c>
      <c r="AL24" s="54" t="s">
        <v>797</v>
      </c>
      <c r="AM24" s="12">
        <v>0</v>
      </c>
      <c r="AN24" s="54">
        <v>2</v>
      </c>
      <c r="AO24" s="12">
        <v>107.5</v>
      </c>
      <c r="AP24" s="183" t="s">
        <v>869</v>
      </c>
      <c r="AQ24" s="194">
        <v>3.5</v>
      </c>
      <c r="AR24" s="195" t="s">
        <v>798</v>
      </c>
      <c r="AS24" s="180">
        <v>1</v>
      </c>
      <c r="AT24" s="181">
        <v>3.6</v>
      </c>
      <c r="AU24" s="184">
        <v>0</v>
      </c>
      <c r="AV24" s="184">
        <v>0</v>
      </c>
      <c r="AW24" s="182" t="s">
        <v>797</v>
      </c>
      <c r="AX24" s="95">
        <v>15</v>
      </c>
      <c r="AY24" s="96" t="s">
        <v>847</v>
      </c>
      <c r="AZ24" s="97">
        <v>141.9375</v>
      </c>
    </row>
    <row r="25" spans="3:52" x14ac:dyDescent="0.25">
      <c r="C25" s="90">
        <f t="shared" si="0"/>
        <v>16</v>
      </c>
      <c r="D25" s="3" t="s">
        <v>38</v>
      </c>
      <c r="E25" s="225" t="str">
        <f>_xlfn.XLOOKUP(D25, '[1]Парный рейтинг'!$D$10:$D$826,'[1]Парный рейтинг'!$P$10:$P$826, "")</f>
        <v/>
      </c>
      <c r="F25" s="172" t="str">
        <f t="shared" si="1"/>
        <v/>
      </c>
      <c r="G25" s="207" t="e">
        <f t="shared" si="2"/>
        <v>#VALUE!</v>
      </c>
      <c r="H25" s="176" t="str">
        <f t="shared" si="3"/>
        <v/>
      </c>
      <c r="I25" s="27" t="str">
        <f t="shared" si="4"/>
        <v>4,0*</v>
      </c>
      <c r="J25" s="208">
        <v>4</v>
      </c>
      <c r="K25" s="24" t="s">
        <v>798</v>
      </c>
      <c r="L25" s="2">
        <f t="shared" si="5"/>
        <v>1</v>
      </c>
      <c r="M25" s="5">
        <f t="shared" si="6"/>
        <v>4.0999999999999996</v>
      </c>
      <c r="N25" s="196">
        <f t="shared" si="7"/>
        <v>0</v>
      </c>
      <c r="O25" s="196">
        <f t="shared" si="8"/>
        <v>0</v>
      </c>
      <c r="P25" s="17" t="str">
        <f t="shared" si="9"/>
        <v/>
      </c>
      <c r="Q25" s="16">
        <f t="shared" si="10"/>
        <v>16</v>
      </c>
      <c r="R25" s="10" t="str">
        <f t="shared" si="11"/>
        <v xml:space="preserve"> </v>
      </c>
      <c r="S25" s="25">
        <f t="shared" si="12"/>
        <v>139.5</v>
      </c>
      <c r="T25" s="11">
        <f t="shared" si="13"/>
        <v>0</v>
      </c>
      <c r="U25" s="12" t="str">
        <f t="shared" si="14"/>
        <v xml:space="preserve"> </v>
      </c>
      <c r="V25" s="13">
        <f t="shared" si="15"/>
        <v>139.5</v>
      </c>
      <c r="W25" s="53">
        <f t="shared" si="16"/>
        <v>0</v>
      </c>
      <c r="X25" s="54">
        <f t="shared" si="17"/>
        <v>3</v>
      </c>
      <c r="Y25" s="15">
        <f t="shared" si="18"/>
        <v>46.5</v>
      </c>
      <c r="Z25" s="54" t="s">
        <v>797</v>
      </c>
      <c r="AA25" s="12">
        <v>0</v>
      </c>
      <c r="AB25" s="54" t="s">
        <v>797</v>
      </c>
      <c r="AC25" s="12">
        <v>0</v>
      </c>
      <c r="AD25" s="54" t="s">
        <v>797</v>
      </c>
      <c r="AE25" s="12">
        <v>0</v>
      </c>
      <c r="AF25" s="54" t="s">
        <v>797</v>
      </c>
      <c r="AG25" s="12">
        <v>0</v>
      </c>
      <c r="AH25" s="54">
        <v>2</v>
      </c>
      <c r="AI25" s="12">
        <v>107.5</v>
      </c>
      <c r="AJ25" s="54" t="s">
        <v>797</v>
      </c>
      <c r="AK25" s="12">
        <v>0</v>
      </c>
      <c r="AL25" s="54">
        <v>16</v>
      </c>
      <c r="AM25" s="12">
        <v>16</v>
      </c>
      <c r="AN25" s="54">
        <v>16</v>
      </c>
      <c r="AO25" s="12">
        <v>16</v>
      </c>
      <c r="AP25" s="183" t="s">
        <v>866</v>
      </c>
      <c r="AQ25" s="194">
        <v>4</v>
      </c>
      <c r="AR25" s="195" t="s">
        <v>798</v>
      </c>
      <c r="AS25" s="180">
        <v>1</v>
      </c>
      <c r="AT25" s="181">
        <v>4.0999999999999996</v>
      </c>
      <c r="AU25" s="181">
        <v>0</v>
      </c>
      <c r="AV25" s="181">
        <v>0</v>
      </c>
      <c r="AW25" s="182" t="s">
        <v>797</v>
      </c>
      <c r="AX25" s="95">
        <v>16</v>
      </c>
      <c r="AY25" s="96" t="s">
        <v>847</v>
      </c>
      <c r="AZ25" s="97">
        <v>139.5</v>
      </c>
    </row>
    <row r="26" spans="3:52" x14ac:dyDescent="0.25">
      <c r="C26" s="90">
        <f t="shared" si="0"/>
        <v>17</v>
      </c>
      <c r="D26" s="3" t="s">
        <v>794</v>
      </c>
      <c r="E26" s="225" t="str">
        <f>_xlfn.XLOOKUP(D26, '[1]Парный рейтинг'!$D$10:$D$826,'[1]Парный рейтинг'!$P$10:$P$826, "")</f>
        <v/>
      </c>
      <c r="F26" s="172" t="str">
        <f t="shared" si="1"/>
        <v/>
      </c>
      <c r="G26" s="207" t="e">
        <f t="shared" si="2"/>
        <v>#VALUE!</v>
      </c>
      <c r="H26" s="176" t="str">
        <f t="shared" si="3"/>
        <v/>
      </c>
      <c r="I26" s="27" t="str">
        <f t="shared" si="4"/>
        <v>4,5</v>
      </c>
      <c r="J26" s="208">
        <v>4.5</v>
      </c>
      <c r="K26" s="24" t="s">
        <v>797</v>
      </c>
      <c r="L26" s="2">
        <f t="shared" si="5"/>
        <v>1</v>
      </c>
      <c r="M26" s="5">
        <f t="shared" si="6"/>
        <v>4.5</v>
      </c>
      <c r="N26" s="196">
        <f t="shared" si="7"/>
        <v>0</v>
      </c>
      <c r="O26" s="196">
        <f t="shared" si="8"/>
        <v>0</v>
      </c>
      <c r="P26" s="17" t="str">
        <f t="shared" si="9"/>
        <v/>
      </c>
      <c r="Q26" s="16">
        <f t="shared" si="10"/>
        <v>17</v>
      </c>
      <c r="R26" s="10" t="str">
        <f t="shared" si="11"/>
        <v xml:space="preserve"> </v>
      </c>
      <c r="S26" s="25">
        <f t="shared" si="12"/>
        <v>139</v>
      </c>
      <c r="T26" s="11">
        <f t="shared" si="13"/>
        <v>0</v>
      </c>
      <c r="U26" s="12" t="str">
        <f t="shared" si="14"/>
        <v xml:space="preserve"> </v>
      </c>
      <c r="V26" s="13">
        <f t="shared" si="15"/>
        <v>139</v>
      </c>
      <c r="W26" s="53">
        <f t="shared" si="16"/>
        <v>0</v>
      </c>
      <c r="X26" s="54">
        <f t="shared" si="17"/>
        <v>2</v>
      </c>
      <c r="Y26" s="15">
        <f t="shared" si="18"/>
        <v>69.5</v>
      </c>
      <c r="Z26" s="54" t="s">
        <v>797</v>
      </c>
      <c r="AA26" s="12">
        <v>0</v>
      </c>
      <c r="AB26" s="54" t="s">
        <v>797</v>
      </c>
      <c r="AC26" s="12">
        <v>0</v>
      </c>
      <c r="AD26" s="54" t="s">
        <v>797</v>
      </c>
      <c r="AE26" s="12">
        <v>0</v>
      </c>
      <c r="AF26" s="54">
        <v>2</v>
      </c>
      <c r="AG26" s="12">
        <v>121</v>
      </c>
      <c r="AH26" s="54" t="s">
        <v>797</v>
      </c>
      <c r="AI26" s="12">
        <v>0</v>
      </c>
      <c r="AJ26" s="54" t="s">
        <v>797</v>
      </c>
      <c r="AK26" s="12">
        <v>0</v>
      </c>
      <c r="AL26" s="54" t="s">
        <v>797</v>
      </c>
      <c r="AM26" s="12">
        <v>0</v>
      </c>
      <c r="AN26" s="54">
        <v>16</v>
      </c>
      <c r="AO26" s="12">
        <v>18</v>
      </c>
      <c r="AP26" s="183" t="s">
        <v>894</v>
      </c>
      <c r="AQ26" s="194">
        <v>4.5</v>
      </c>
      <c r="AR26" s="195" t="s">
        <v>797</v>
      </c>
      <c r="AS26" s="180">
        <v>1</v>
      </c>
      <c r="AT26" s="181">
        <v>4.5</v>
      </c>
      <c r="AU26" s="184">
        <v>0</v>
      </c>
      <c r="AV26" s="184">
        <v>0</v>
      </c>
      <c r="AW26" s="182" t="s">
        <v>797</v>
      </c>
      <c r="AX26" s="95">
        <v>17</v>
      </c>
      <c r="AY26" s="96" t="s">
        <v>847</v>
      </c>
      <c r="AZ26" s="97">
        <v>139</v>
      </c>
    </row>
    <row r="27" spans="3:52" x14ac:dyDescent="0.25">
      <c r="C27" s="90">
        <f t="shared" si="0"/>
        <v>18</v>
      </c>
      <c r="D27" s="3" t="s">
        <v>37</v>
      </c>
      <c r="E27" s="225" t="str">
        <f>_xlfn.XLOOKUP(D27, '[1]Парный рейтинг'!$D$10:$D$826,'[1]Парный рейтинг'!$P$10:$P$826, "")</f>
        <v/>
      </c>
      <c r="F27" s="172" t="str">
        <f t="shared" si="1"/>
        <v/>
      </c>
      <c r="G27" s="207" t="e">
        <f t="shared" si="2"/>
        <v>#VALUE!</v>
      </c>
      <c r="H27" s="176" t="str">
        <f t="shared" si="3"/>
        <v/>
      </c>
      <c r="I27" s="27" t="str">
        <f t="shared" si="4"/>
        <v>4,0*</v>
      </c>
      <c r="J27" s="208">
        <v>4</v>
      </c>
      <c r="K27" s="24" t="s">
        <v>798</v>
      </c>
      <c r="L27" s="2">
        <f t="shared" si="5"/>
        <v>1</v>
      </c>
      <c r="M27" s="5">
        <f t="shared" si="6"/>
        <v>4.0999999999999996</v>
      </c>
      <c r="N27" s="196">
        <f t="shared" si="7"/>
        <v>0</v>
      </c>
      <c r="O27" s="196">
        <f t="shared" si="8"/>
        <v>0</v>
      </c>
      <c r="P27" s="17" t="str">
        <f t="shared" si="9"/>
        <v/>
      </c>
      <c r="Q27" s="16">
        <f t="shared" si="10"/>
        <v>18</v>
      </c>
      <c r="R27" s="10" t="str">
        <f t="shared" si="11"/>
        <v xml:space="preserve"> </v>
      </c>
      <c r="S27" s="25">
        <f t="shared" si="12"/>
        <v>131.73333333333335</v>
      </c>
      <c r="T27" s="11">
        <f t="shared" si="13"/>
        <v>0</v>
      </c>
      <c r="U27" s="12" t="str">
        <f t="shared" si="14"/>
        <v xml:space="preserve"> </v>
      </c>
      <c r="V27" s="13">
        <f t="shared" si="15"/>
        <v>131.73333333333335</v>
      </c>
      <c r="W27" s="53">
        <f t="shared" si="16"/>
        <v>0</v>
      </c>
      <c r="X27" s="54">
        <f t="shared" si="17"/>
        <v>3</v>
      </c>
      <c r="Y27" s="15">
        <f t="shared" si="18"/>
        <v>43.911111111111119</v>
      </c>
      <c r="Z27" s="54">
        <v>3</v>
      </c>
      <c r="AA27" s="12">
        <v>80</v>
      </c>
      <c r="AB27" s="54" t="s">
        <v>797</v>
      </c>
      <c r="AC27" s="12">
        <v>0</v>
      </c>
      <c r="AD27" s="54" t="s">
        <v>797</v>
      </c>
      <c r="AE27" s="12">
        <v>0</v>
      </c>
      <c r="AF27" s="54" t="s">
        <v>797</v>
      </c>
      <c r="AG27" s="12">
        <v>0</v>
      </c>
      <c r="AH27" s="54" t="s">
        <v>797</v>
      </c>
      <c r="AI27" s="12">
        <v>0</v>
      </c>
      <c r="AJ27" s="54">
        <v>16</v>
      </c>
      <c r="AK27" s="12">
        <v>17.066666666666666</v>
      </c>
      <c r="AL27" s="54" t="s">
        <v>797</v>
      </c>
      <c r="AM27" s="12">
        <v>0</v>
      </c>
      <c r="AN27" s="54">
        <v>8</v>
      </c>
      <c r="AO27" s="12">
        <v>34.666666666666664</v>
      </c>
      <c r="AP27" s="183" t="s">
        <v>866</v>
      </c>
      <c r="AQ27" s="194">
        <v>4</v>
      </c>
      <c r="AR27" s="195" t="s">
        <v>798</v>
      </c>
      <c r="AS27" s="180">
        <v>1</v>
      </c>
      <c r="AT27" s="181">
        <v>4.0999999999999996</v>
      </c>
      <c r="AU27" s="184">
        <v>0</v>
      </c>
      <c r="AV27" s="184">
        <v>0</v>
      </c>
      <c r="AW27" s="182" t="s">
        <v>797</v>
      </c>
      <c r="AX27" s="95">
        <v>18</v>
      </c>
      <c r="AY27" s="96" t="s">
        <v>847</v>
      </c>
      <c r="AZ27" s="97">
        <v>131.73333333333335</v>
      </c>
    </row>
    <row r="28" spans="3:52" x14ac:dyDescent="0.25">
      <c r="C28" s="90">
        <f t="shared" si="0"/>
        <v>19</v>
      </c>
      <c r="D28" s="3" t="s">
        <v>23</v>
      </c>
      <c r="E28" s="225" t="str">
        <f>_xlfn.XLOOKUP(D28, '[1]Парный рейтинг'!$D$10:$D$826,'[1]Парный рейтинг'!$P$10:$P$826, "")</f>
        <v/>
      </c>
      <c r="F28" s="172" t="str">
        <f t="shared" si="1"/>
        <v/>
      </c>
      <c r="G28" s="207" t="e">
        <f t="shared" si="2"/>
        <v>#VALUE!</v>
      </c>
      <c r="H28" s="176" t="str">
        <f t="shared" si="3"/>
        <v/>
      </c>
      <c r="I28" s="27" t="str">
        <f t="shared" si="4"/>
        <v>4,0</v>
      </c>
      <c r="J28" s="208">
        <v>4</v>
      </c>
      <c r="K28" s="24" t="s">
        <v>797</v>
      </c>
      <c r="L28" s="2">
        <f t="shared" si="5"/>
        <v>1</v>
      </c>
      <c r="M28" s="5">
        <f t="shared" si="6"/>
        <v>4</v>
      </c>
      <c r="N28" s="196">
        <f t="shared" si="7"/>
        <v>0</v>
      </c>
      <c r="O28" s="196">
        <f t="shared" si="8"/>
        <v>0</v>
      </c>
      <c r="P28" s="17" t="str">
        <f t="shared" si="9"/>
        <v/>
      </c>
      <c r="Q28" s="16">
        <f t="shared" si="10"/>
        <v>19</v>
      </c>
      <c r="R28" s="10" t="str">
        <f t="shared" si="11"/>
        <v xml:space="preserve"> </v>
      </c>
      <c r="S28" s="25">
        <f t="shared" si="12"/>
        <v>127.76666666666667</v>
      </c>
      <c r="T28" s="11">
        <f t="shared" si="13"/>
        <v>0</v>
      </c>
      <c r="U28" s="12" t="str">
        <f t="shared" si="14"/>
        <v xml:space="preserve"> </v>
      </c>
      <c r="V28" s="13">
        <f t="shared" si="15"/>
        <v>127.76666666666667</v>
      </c>
      <c r="W28" s="53">
        <f t="shared" si="16"/>
        <v>0</v>
      </c>
      <c r="X28" s="54">
        <f t="shared" si="17"/>
        <v>2</v>
      </c>
      <c r="Y28" s="15">
        <f t="shared" si="18"/>
        <v>63.883333333333333</v>
      </c>
      <c r="Z28" s="54" t="s">
        <v>797</v>
      </c>
      <c r="AA28" s="12">
        <v>0</v>
      </c>
      <c r="AB28" s="54" t="s">
        <v>797</v>
      </c>
      <c r="AC28" s="12">
        <v>0</v>
      </c>
      <c r="AD28" s="54">
        <v>8</v>
      </c>
      <c r="AE28" s="12">
        <v>20.266666666666666</v>
      </c>
      <c r="AF28" s="54" t="s">
        <v>797</v>
      </c>
      <c r="AG28" s="12">
        <v>0</v>
      </c>
      <c r="AH28" s="54">
        <v>2</v>
      </c>
      <c r="AI28" s="12">
        <v>107.5</v>
      </c>
      <c r="AJ28" s="54" t="s">
        <v>797</v>
      </c>
      <c r="AK28" s="12">
        <v>0</v>
      </c>
      <c r="AL28" s="54" t="s">
        <v>797</v>
      </c>
      <c r="AM28" s="12">
        <v>0</v>
      </c>
      <c r="AN28" s="54" t="s">
        <v>797</v>
      </c>
      <c r="AO28" s="12">
        <v>0</v>
      </c>
      <c r="AP28" s="183" t="s">
        <v>892</v>
      </c>
      <c r="AQ28" s="194">
        <v>4</v>
      </c>
      <c r="AR28" s="195" t="s">
        <v>797</v>
      </c>
      <c r="AS28" s="180">
        <v>1</v>
      </c>
      <c r="AT28" s="181">
        <v>4</v>
      </c>
      <c r="AU28" s="184">
        <v>0</v>
      </c>
      <c r="AV28" s="184">
        <v>0</v>
      </c>
      <c r="AW28" s="182" t="s">
        <v>797</v>
      </c>
      <c r="AX28" s="95">
        <v>19</v>
      </c>
      <c r="AY28" s="96" t="s">
        <v>847</v>
      </c>
      <c r="AZ28" s="97">
        <v>127.76666666666667</v>
      </c>
    </row>
    <row r="29" spans="3:52" x14ac:dyDescent="0.25">
      <c r="C29" s="90">
        <f t="shared" si="0"/>
        <v>20</v>
      </c>
      <c r="D29" s="3" t="s">
        <v>121</v>
      </c>
      <c r="E29" s="225" t="str">
        <f>_xlfn.XLOOKUP(D29, '[1]Парный рейтинг'!$D$10:$D$826,'[1]Парный рейтинг'!$P$10:$P$826, "")</f>
        <v/>
      </c>
      <c r="F29" s="172" t="str">
        <f t="shared" si="1"/>
        <v/>
      </c>
      <c r="G29" s="207" t="e">
        <f t="shared" si="2"/>
        <v>#VALUE!</v>
      </c>
      <c r="H29" s="176" t="str">
        <f t="shared" si="3"/>
        <v/>
      </c>
      <c r="I29" s="27" t="str">
        <f t="shared" si="4"/>
        <v>4,5</v>
      </c>
      <c r="J29" s="208">
        <v>4.5</v>
      </c>
      <c r="K29" s="24" t="s">
        <v>797</v>
      </c>
      <c r="L29" s="2">
        <f t="shared" si="5"/>
        <v>1</v>
      </c>
      <c r="M29" s="5">
        <f t="shared" si="6"/>
        <v>4.5</v>
      </c>
      <c r="N29" s="196">
        <f t="shared" si="7"/>
        <v>0</v>
      </c>
      <c r="O29" s="196">
        <f t="shared" si="8"/>
        <v>0</v>
      </c>
      <c r="P29" s="17" t="str">
        <f t="shared" si="9"/>
        <v/>
      </c>
      <c r="Q29" s="16">
        <f t="shared" si="10"/>
        <v>20</v>
      </c>
      <c r="R29" s="10" t="str">
        <f t="shared" si="11"/>
        <v xml:space="preserve"> </v>
      </c>
      <c r="S29" s="25">
        <f t="shared" si="12"/>
        <v>127.6875</v>
      </c>
      <c r="T29" s="11">
        <f t="shared" si="13"/>
        <v>0</v>
      </c>
      <c r="U29" s="12" t="str">
        <f t="shared" si="14"/>
        <v xml:space="preserve"> </v>
      </c>
      <c r="V29" s="13">
        <f t="shared" si="15"/>
        <v>127.6875</v>
      </c>
      <c r="W29" s="53">
        <f t="shared" si="16"/>
        <v>0</v>
      </c>
      <c r="X29" s="54">
        <f t="shared" si="17"/>
        <v>3</v>
      </c>
      <c r="Y29" s="15">
        <f t="shared" si="18"/>
        <v>42.5625</v>
      </c>
      <c r="Z29" s="54" t="s">
        <v>797</v>
      </c>
      <c r="AA29" s="12">
        <v>0</v>
      </c>
      <c r="AB29" s="54" t="s">
        <v>797</v>
      </c>
      <c r="AC29" s="12">
        <v>0</v>
      </c>
      <c r="AD29" s="54" t="s">
        <v>797</v>
      </c>
      <c r="AE29" s="12">
        <v>0</v>
      </c>
      <c r="AF29" s="54" t="s">
        <v>797</v>
      </c>
      <c r="AG29" s="12">
        <v>0</v>
      </c>
      <c r="AH29" s="54">
        <v>8</v>
      </c>
      <c r="AI29" s="12">
        <v>36.5625</v>
      </c>
      <c r="AJ29" s="54" t="s">
        <v>797</v>
      </c>
      <c r="AK29" s="12">
        <v>0</v>
      </c>
      <c r="AL29" s="54">
        <v>4</v>
      </c>
      <c r="AM29" s="12">
        <v>73.125</v>
      </c>
      <c r="AN29" s="54">
        <v>16</v>
      </c>
      <c r="AO29" s="12">
        <v>18</v>
      </c>
      <c r="AP29" s="183" t="s">
        <v>894</v>
      </c>
      <c r="AQ29" s="194">
        <v>4.5</v>
      </c>
      <c r="AR29" s="195" t="s">
        <v>797</v>
      </c>
      <c r="AS29" s="180">
        <v>1</v>
      </c>
      <c r="AT29" s="181">
        <v>4.5</v>
      </c>
      <c r="AU29" s="184">
        <v>0</v>
      </c>
      <c r="AV29" s="184">
        <v>0</v>
      </c>
      <c r="AW29" s="182" t="s">
        <v>797</v>
      </c>
      <c r="AX29" s="95">
        <v>20</v>
      </c>
      <c r="AY29" s="96" t="s">
        <v>847</v>
      </c>
      <c r="AZ29" s="97">
        <v>127.6875</v>
      </c>
    </row>
    <row r="30" spans="3:52" x14ac:dyDescent="0.25">
      <c r="C30" s="90">
        <f t="shared" si="0"/>
        <v>21</v>
      </c>
      <c r="D30" s="3" t="s">
        <v>154</v>
      </c>
      <c r="E30" s="225" t="str">
        <f>_xlfn.XLOOKUP(D30, '[1]Парный рейтинг'!$D$10:$D$826,'[1]Парный рейтинг'!$P$10:$P$826, "")</f>
        <v/>
      </c>
      <c r="F30" s="172" t="str">
        <f t="shared" si="1"/>
        <v/>
      </c>
      <c r="G30" s="207" t="e">
        <f t="shared" si="2"/>
        <v>#VALUE!</v>
      </c>
      <c r="H30" s="176" t="str">
        <f t="shared" si="3"/>
        <v/>
      </c>
      <c r="I30" s="27" t="str">
        <f t="shared" si="4"/>
        <v>3,5*</v>
      </c>
      <c r="J30" s="208">
        <v>3.5</v>
      </c>
      <c r="K30" s="24" t="s">
        <v>798</v>
      </c>
      <c r="L30" s="2">
        <f t="shared" si="5"/>
        <v>1</v>
      </c>
      <c r="M30" s="5">
        <f t="shared" si="6"/>
        <v>3.6</v>
      </c>
      <c r="N30" s="196">
        <f t="shared" si="7"/>
        <v>0</v>
      </c>
      <c r="O30" s="196">
        <f t="shared" si="8"/>
        <v>0</v>
      </c>
      <c r="P30" s="17" t="str">
        <f t="shared" si="9"/>
        <v/>
      </c>
      <c r="Q30" s="16">
        <f t="shared" si="10"/>
        <v>21</v>
      </c>
      <c r="R30" s="10" t="str">
        <f t="shared" si="11"/>
        <v xml:space="preserve"> </v>
      </c>
      <c r="S30" s="25">
        <f t="shared" si="12"/>
        <v>124.99999999999999</v>
      </c>
      <c r="T30" s="11">
        <f t="shared" si="13"/>
        <v>0</v>
      </c>
      <c r="U30" s="12" t="str">
        <f t="shared" si="14"/>
        <v xml:space="preserve"> </v>
      </c>
      <c r="V30" s="13">
        <f t="shared" si="15"/>
        <v>124.99999999999999</v>
      </c>
      <c r="W30" s="53">
        <f t="shared" si="16"/>
        <v>0</v>
      </c>
      <c r="X30" s="54">
        <f t="shared" si="17"/>
        <v>5</v>
      </c>
      <c r="Y30" s="15">
        <f t="shared" si="18"/>
        <v>24.999999999999996</v>
      </c>
      <c r="Z30" s="54" t="s">
        <v>797</v>
      </c>
      <c r="AA30" s="12">
        <v>0</v>
      </c>
      <c r="AB30" s="54" t="s">
        <v>797</v>
      </c>
      <c r="AC30" s="12">
        <v>0</v>
      </c>
      <c r="AD30" s="54">
        <v>2</v>
      </c>
      <c r="AE30" s="12">
        <v>60.666666666666664</v>
      </c>
      <c r="AF30" s="54" t="s">
        <v>797</v>
      </c>
      <c r="AG30" s="12">
        <v>0</v>
      </c>
      <c r="AH30" s="54">
        <v>16</v>
      </c>
      <c r="AI30" s="12">
        <v>14</v>
      </c>
      <c r="AJ30" s="54">
        <v>24</v>
      </c>
      <c r="AK30" s="12">
        <v>6</v>
      </c>
      <c r="AL30" s="54">
        <v>8</v>
      </c>
      <c r="AM30" s="12">
        <v>30.333333333333332</v>
      </c>
      <c r="AN30" s="54">
        <v>16</v>
      </c>
      <c r="AO30" s="12">
        <v>14</v>
      </c>
      <c r="AP30" s="183" t="s">
        <v>869</v>
      </c>
      <c r="AQ30" s="194">
        <v>3.5</v>
      </c>
      <c r="AR30" s="195" t="s">
        <v>798</v>
      </c>
      <c r="AS30" s="180">
        <v>1</v>
      </c>
      <c r="AT30" s="181">
        <v>3.6</v>
      </c>
      <c r="AU30" s="184">
        <v>0</v>
      </c>
      <c r="AV30" s="184">
        <v>0</v>
      </c>
      <c r="AW30" s="182" t="s">
        <v>797</v>
      </c>
      <c r="AX30" s="95">
        <v>21</v>
      </c>
      <c r="AY30" s="96" t="s">
        <v>847</v>
      </c>
      <c r="AZ30" s="97">
        <v>124.99999999999999</v>
      </c>
    </row>
    <row r="31" spans="3:52" x14ac:dyDescent="0.25">
      <c r="C31" s="90">
        <f t="shared" si="0"/>
        <v>22</v>
      </c>
      <c r="D31" s="3" t="s">
        <v>58</v>
      </c>
      <c r="E31" s="225" t="str">
        <f>_xlfn.XLOOKUP(D31, '[1]Парный рейтинг'!$D$10:$D$826,'[1]Парный рейтинг'!$P$10:$P$826, "")</f>
        <v/>
      </c>
      <c r="F31" s="172" t="str">
        <f t="shared" si="1"/>
        <v/>
      </c>
      <c r="G31" s="207" t="e">
        <f t="shared" si="2"/>
        <v>#VALUE!</v>
      </c>
      <c r="H31" s="176" t="str">
        <f t="shared" si="3"/>
        <v/>
      </c>
      <c r="I31" s="27" t="str">
        <f t="shared" si="4"/>
        <v>4,0*</v>
      </c>
      <c r="J31" s="208">
        <v>4</v>
      </c>
      <c r="K31" s="24" t="s">
        <v>798</v>
      </c>
      <c r="L31" s="2">
        <f t="shared" si="5"/>
        <v>1</v>
      </c>
      <c r="M31" s="5">
        <f t="shared" si="6"/>
        <v>4.0999999999999996</v>
      </c>
      <c r="N31" s="196">
        <f t="shared" si="7"/>
        <v>0</v>
      </c>
      <c r="O31" s="196">
        <f t="shared" si="8"/>
        <v>0</v>
      </c>
      <c r="P31" s="17" t="str">
        <f t="shared" si="9"/>
        <v/>
      </c>
      <c r="Q31" s="16">
        <f t="shared" si="10"/>
        <v>22</v>
      </c>
      <c r="R31" s="10" t="str">
        <f t="shared" si="11"/>
        <v xml:space="preserve"> </v>
      </c>
      <c r="S31" s="25">
        <f t="shared" si="12"/>
        <v>116.5</v>
      </c>
      <c r="T31" s="11">
        <f t="shared" si="13"/>
        <v>0</v>
      </c>
      <c r="U31" s="12" t="str">
        <f t="shared" si="14"/>
        <v xml:space="preserve"> </v>
      </c>
      <c r="V31" s="13">
        <f t="shared" si="15"/>
        <v>116.5</v>
      </c>
      <c r="W31" s="53">
        <f t="shared" si="16"/>
        <v>0</v>
      </c>
      <c r="X31" s="54">
        <f t="shared" si="17"/>
        <v>4</v>
      </c>
      <c r="Y31" s="15">
        <f t="shared" si="18"/>
        <v>29.125</v>
      </c>
      <c r="Z31" s="54">
        <v>8</v>
      </c>
      <c r="AA31" s="12">
        <v>33</v>
      </c>
      <c r="AB31" s="54">
        <v>3</v>
      </c>
      <c r="AC31" s="12">
        <v>75</v>
      </c>
      <c r="AD31" s="54" t="s">
        <v>797</v>
      </c>
      <c r="AE31" s="12">
        <v>0</v>
      </c>
      <c r="AF31" s="54">
        <v>24</v>
      </c>
      <c r="AG31" s="12">
        <v>6</v>
      </c>
      <c r="AH31" s="54" t="s">
        <v>797</v>
      </c>
      <c r="AI31" s="12">
        <v>0</v>
      </c>
      <c r="AJ31" s="54" t="s">
        <v>797</v>
      </c>
      <c r="AK31" s="12">
        <v>0</v>
      </c>
      <c r="AL31" s="54" t="s">
        <v>797</v>
      </c>
      <c r="AM31" s="12">
        <v>0</v>
      </c>
      <c r="AN31" s="54">
        <v>40</v>
      </c>
      <c r="AO31" s="12">
        <v>2.5</v>
      </c>
      <c r="AP31" s="183" t="s">
        <v>866</v>
      </c>
      <c r="AQ31" s="194">
        <v>4</v>
      </c>
      <c r="AR31" s="195" t="s">
        <v>798</v>
      </c>
      <c r="AS31" s="180">
        <v>1</v>
      </c>
      <c r="AT31" s="181">
        <v>4.0999999999999996</v>
      </c>
      <c r="AU31" s="184">
        <v>0</v>
      </c>
      <c r="AV31" s="184">
        <v>0</v>
      </c>
      <c r="AW31" s="182" t="s">
        <v>797</v>
      </c>
      <c r="AX31" s="95">
        <v>22</v>
      </c>
      <c r="AY31" s="96" t="s">
        <v>847</v>
      </c>
      <c r="AZ31" s="97">
        <v>116.5</v>
      </c>
    </row>
    <row r="32" spans="3:52" x14ac:dyDescent="0.25">
      <c r="C32" s="90">
        <f t="shared" si="0"/>
        <v>23</v>
      </c>
      <c r="D32" s="3" t="s">
        <v>171</v>
      </c>
      <c r="E32" s="225" t="str">
        <f>_xlfn.XLOOKUP(D32, '[1]Парный рейтинг'!$D$10:$D$826,'[1]Парный рейтинг'!$P$10:$P$826, "")</f>
        <v/>
      </c>
      <c r="F32" s="172" t="str">
        <f t="shared" si="1"/>
        <v/>
      </c>
      <c r="G32" s="207" t="e">
        <f t="shared" si="2"/>
        <v>#VALUE!</v>
      </c>
      <c r="H32" s="176" t="str">
        <f t="shared" si="3"/>
        <v/>
      </c>
      <c r="I32" s="27" t="str">
        <f t="shared" si="4"/>
        <v>3,5</v>
      </c>
      <c r="J32" s="208">
        <v>3.5</v>
      </c>
      <c r="K32" s="24" t="s">
        <v>797</v>
      </c>
      <c r="L32" s="2">
        <f t="shared" si="5"/>
        <v>1</v>
      </c>
      <c r="M32" s="5">
        <f t="shared" si="6"/>
        <v>3.5</v>
      </c>
      <c r="N32" s="196">
        <f t="shared" si="7"/>
        <v>0</v>
      </c>
      <c r="O32" s="196">
        <f t="shared" si="8"/>
        <v>0</v>
      </c>
      <c r="P32" s="17" t="str">
        <f t="shared" si="9"/>
        <v/>
      </c>
      <c r="Q32" s="16">
        <f t="shared" si="10"/>
        <v>23</v>
      </c>
      <c r="R32" s="10" t="str">
        <f t="shared" si="11"/>
        <v xml:space="preserve"> </v>
      </c>
      <c r="S32" s="25">
        <f t="shared" si="12"/>
        <v>114.375</v>
      </c>
      <c r="T32" s="11">
        <f t="shared" si="13"/>
        <v>0</v>
      </c>
      <c r="U32" s="12" t="str">
        <f t="shared" si="14"/>
        <v xml:space="preserve"> </v>
      </c>
      <c r="V32" s="13">
        <f t="shared" si="15"/>
        <v>114.375</v>
      </c>
      <c r="W32" s="53">
        <f t="shared" si="16"/>
        <v>0</v>
      </c>
      <c r="X32" s="54">
        <f t="shared" si="17"/>
        <v>3</v>
      </c>
      <c r="Y32" s="15">
        <f t="shared" si="18"/>
        <v>38.125</v>
      </c>
      <c r="Z32" s="54" t="s">
        <v>797</v>
      </c>
      <c r="AA32" s="12">
        <v>0</v>
      </c>
      <c r="AB32" s="54" t="s">
        <v>797</v>
      </c>
      <c r="AC32" s="12">
        <v>0</v>
      </c>
      <c r="AD32" s="54">
        <v>1</v>
      </c>
      <c r="AE32" s="12">
        <v>86</v>
      </c>
      <c r="AF32" s="54" t="s">
        <v>797</v>
      </c>
      <c r="AG32" s="12">
        <v>0</v>
      </c>
      <c r="AH32" s="54" t="s">
        <v>797</v>
      </c>
      <c r="AI32" s="12">
        <v>0</v>
      </c>
      <c r="AJ32" s="54" t="s">
        <v>797</v>
      </c>
      <c r="AK32" s="12">
        <v>0</v>
      </c>
      <c r="AL32" s="54">
        <v>8</v>
      </c>
      <c r="AM32" s="12">
        <v>24.375</v>
      </c>
      <c r="AN32" s="54">
        <v>32</v>
      </c>
      <c r="AO32" s="12">
        <v>4</v>
      </c>
      <c r="AP32" s="183" t="s">
        <v>895</v>
      </c>
      <c r="AQ32" s="194">
        <v>3.5</v>
      </c>
      <c r="AR32" s="195" t="s">
        <v>797</v>
      </c>
      <c r="AS32" s="180">
        <v>1</v>
      </c>
      <c r="AT32" s="181">
        <v>3.5</v>
      </c>
      <c r="AU32" s="184">
        <v>0</v>
      </c>
      <c r="AV32" s="184">
        <v>0</v>
      </c>
      <c r="AW32" s="182" t="s">
        <v>797</v>
      </c>
      <c r="AX32" s="95">
        <v>23</v>
      </c>
      <c r="AY32" s="96" t="s">
        <v>847</v>
      </c>
      <c r="AZ32" s="97">
        <v>114.375</v>
      </c>
    </row>
    <row r="33" spans="3:52" x14ac:dyDescent="0.25">
      <c r="C33" s="90">
        <f t="shared" si="0"/>
        <v>24</v>
      </c>
      <c r="D33" s="3" t="s">
        <v>203</v>
      </c>
      <c r="E33" s="225" t="str">
        <f>_xlfn.XLOOKUP(D33, '[1]Парный рейтинг'!$D$10:$D$826,'[1]Парный рейтинг'!$P$10:$P$826, "")</f>
        <v/>
      </c>
      <c r="F33" s="172" t="str">
        <f t="shared" si="1"/>
        <v/>
      </c>
      <c r="G33" s="207" t="e">
        <f t="shared" si="2"/>
        <v>#VALUE!</v>
      </c>
      <c r="H33" s="176" t="str">
        <f t="shared" si="3"/>
        <v/>
      </c>
      <c r="I33" s="27" t="str">
        <f t="shared" si="4"/>
        <v>3,5*</v>
      </c>
      <c r="J33" s="208">
        <v>3.5</v>
      </c>
      <c r="K33" s="24" t="s">
        <v>798</v>
      </c>
      <c r="L33" s="2">
        <f t="shared" si="5"/>
        <v>1</v>
      </c>
      <c r="M33" s="5">
        <f t="shared" si="6"/>
        <v>3.6</v>
      </c>
      <c r="N33" s="196">
        <f t="shared" si="7"/>
        <v>0</v>
      </c>
      <c r="O33" s="196">
        <f t="shared" si="8"/>
        <v>0</v>
      </c>
      <c r="P33" s="17" t="str">
        <f t="shared" si="9"/>
        <v/>
      </c>
      <c r="Q33" s="16">
        <f t="shared" si="10"/>
        <v>24</v>
      </c>
      <c r="R33" s="10" t="str">
        <f t="shared" si="11"/>
        <v xml:space="preserve"> </v>
      </c>
      <c r="S33" s="25">
        <f t="shared" si="12"/>
        <v>112.875</v>
      </c>
      <c r="T33" s="11">
        <f t="shared" si="13"/>
        <v>0</v>
      </c>
      <c r="U33" s="12" t="str">
        <f t="shared" si="14"/>
        <v xml:space="preserve"> </v>
      </c>
      <c r="V33" s="13">
        <f t="shared" si="15"/>
        <v>112.875</v>
      </c>
      <c r="W33" s="53">
        <f t="shared" si="16"/>
        <v>0</v>
      </c>
      <c r="X33" s="54">
        <f t="shared" si="17"/>
        <v>3</v>
      </c>
      <c r="Y33" s="15">
        <f t="shared" si="18"/>
        <v>37.625</v>
      </c>
      <c r="Z33" s="54" t="s">
        <v>797</v>
      </c>
      <c r="AA33" s="12">
        <v>0</v>
      </c>
      <c r="AB33" s="54" t="s">
        <v>797</v>
      </c>
      <c r="AC33" s="12">
        <v>0</v>
      </c>
      <c r="AD33" s="54">
        <v>3</v>
      </c>
      <c r="AE33" s="12">
        <v>42</v>
      </c>
      <c r="AF33" s="54" t="s">
        <v>797</v>
      </c>
      <c r="AG33" s="12">
        <v>0</v>
      </c>
      <c r="AH33" s="54" t="s">
        <v>797</v>
      </c>
      <c r="AI33" s="12">
        <v>0</v>
      </c>
      <c r="AJ33" s="54" t="s">
        <v>797</v>
      </c>
      <c r="AK33" s="12">
        <v>0</v>
      </c>
      <c r="AL33" s="54">
        <v>4</v>
      </c>
      <c r="AM33" s="12">
        <v>56.875</v>
      </c>
      <c r="AN33" s="54">
        <v>16</v>
      </c>
      <c r="AO33" s="12">
        <v>14</v>
      </c>
      <c r="AP33" s="183" t="s">
        <v>869</v>
      </c>
      <c r="AQ33" s="194">
        <v>3.5</v>
      </c>
      <c r="AR33" s="195" t="s">
        <v>798</v>
      </c>
      <c r="AS33" s="180">
        <v>1</v>
      </c>
      <c r="AT33" s="181">
        <v>3.6</v>
      </c>
      <c r="AU33" s="184">
        <v>0</v>
      </c>
      <c r="AV33" s="184">
        <v>0</v>
      </c>
      <c r="AW33" s="182" t="s">
        <v>797</v>
      </c>
      <c r="AX33" s="95">
        <v>24</v>
      </c>
      <c r="AY33" s="96" t="s">
        <v>847</v>
      </c>
      <c r="AZ33" s="97">
        <v>112.875</v>
      </c>
    </row>
    <row r="34" spans="3:52" x14ac:dyDescent="0.25">
      <c r="C34" s="90">
        <f t="shared" si="0"/>
        <v>25</v>
      </c>
      <c r="D34" s="3" t="s">
        <v>190</v>
      </c>
      <c r="E34" s="225" t="str">
        <f>_xlfn.XLOOKUP(D34, '[1]Парный рейтинг'!$D$10:$D$826,'[1]Парный рейтинг'!$P$10:$P$826, "")</f>
        <v/>
      </c>
      <c r="F34" s="172" t="str">
        <f t="shared" si="1"/>
        <v/>
      </c>
      <c r="G34" s="207" t="e">
        <f t="shared" si="2"/>
        <v>#VALUE!</v>
      </c>
      <c r="H34" s="176" t="str">
        <f t="shared" si="3"/>
        <v/>
      </c>
      <c r="I34" s="27" t="str">
        <f t="shared" si="4"/>
        <v>3,5*</v>
      </c>
      <c r="J34" s="208">
        <v>3.5</v>
      </c>
      <c r="K34" s="24" t="s">
        <v>798</v>
      </c>
      <c r="L34" s="2">
        <f t="shared" si="5"/>
        <v>1</v>
      </c>
      <c r="M34" s="5">
        <f t="shared" si="6"/>
        <v>3.6</v>
      </c>
      <c r="N34" s="196">
        <f t="shared" si="7"/>
        <v>0</v>
      </c>
      <c r="O34" s="196">
        <f t="shared" si="8"/>
        <v>0</v>
      </c>
      <c r="P34" s="17" t="str">
        <f t="shared" si="9"/>
        <v/>
      </c>
      <c r="Q34" s="16">
        <f t="shared" si="10"/>
        <v>25</v>
      </c>
      <c r="R34" s="10" t="str">
        <f t="shared" si="11"/>
        <v xml:space="preserve"> </v>
      </c>
      <c r="S34" s="25">
        <f t="shared" si="12"/>
        <v>108.99583333333334</v>
      </c>
      <c r="T34" s="11">
        <f t="shared" si="13"/>
        <v>0</v>
      </c>
      <c r="U34" s="12" t="str">
        <f t="shared" si="14"/>
        <v xml:space="preserve"> </v>
      </c>
      <c r="V34" s="13">
        <f t="shared" si="15"/>
        <v>108.99583333333334</v>
      </c>
      <c r="W34" s="53">
        <f t="shared" si="16"/>
        <v>0</v>
      </c>
      <c r="X34" s="54">
        <f t="shared" si="17"/>
        <v>2</v>
      </c>
      <c r="Y34" s="15">
        <f t="shared" si="18"/>
        <v>54.497916666666669</v>
      </c>
      <c r="Z34" s="54" t="s">
        <v>797</v>
      </c>
      <c r="AA34" s="12">
        <v>0</v>
      </c>
      <c r="AB34" s="54">
        <v>2</v>
      </c>
      <c r="AC34" s="12">
        <v>94.0625</v>
      </c>
      <c r="AD34" s="54" t="s">
        <v>797</v>
      </c>
      <c r="AE34" s="12">
        <v>0</v>
      </c>
      <c r="AF34" s="54" t="s">
        <v>797</v>
      </c>
      <c r="AG34" s="12">
        <v>0</v>
      </c>
      <c r="AH34" s="54">
        <v>16</v>
      </c>
      <c r="AI34" s="12">
        <v>14.933333333333334</v>
      </c>
      <c r="AJ34" s="54" t="s">
        <v>797</v>
      </c>
      <c r="AK34" s="12">
        <v>0</v>
      </c>
      <c r="AL34" s="54" t="s">
        <v>797</v>
      </c>
      <c r="AM34" s="12">
        <v>0</v>
      </c>
      <c r="AN34" s="54" t="s">
        <v>797</v>
      </c>
      <c r="AO34" s="12">
        <v>0</v>
      </c>
      <c r="AP34" s="183" t="s">
        <v>869</v>
      </c>
      <c r="AQ34" s="194">
        <v>3.5</v>
      </c>
      <c r="AR34" s="195" t="s">
        <v>798</v>
      </c>
      <c r="AS34" s="180">
        <v>1</v>
      </c>
      <c r="AT34" s="181">
        <v>3.6</v>
      </c>
      <c r="AU34" s="184">
        <v>0</v>
      </c>
      <c r="AV34" s="184">
        <v>0</v>
      </c>
      <c r="AW34" s="182" t="s">
        <v>797</v>
      </c>
      <c r="AX34" s="95">
        <v>25</v>
      </c>
      <c r="AY34" s="96" t="s">
        <v>847</v>
      </c>
      <c r="AZ34" s="97">
        <v>108.99583333333334</v>
      </c>
    </row>
    <row r="35" spans="3:52" x14ac:dyDescent="0.25">
      <c r="C35" s="90">
        <f t="shared" si="0"/>
        <v>26</v>
      </c>
      <c r="D35" s="3" t="s">
        <v>2</v>
      </c>
      <c r="E35" s="225" t="str">
        <f>_xlfn.XLOOKUP(D35, '[1]Парный рейтинг'!$D$10:$D$826,'[1]Парный рейтинг'!$P$10:$P$826, "")</f>
        <v/>
      </c>
      <c r="F35" s="172" t="str">
        <f t="shared" si="1"/>
        <v/>
      </c>
      <c r="G35" s="207" t="e">
        <f t="shared" si="2"/>
        <v>#VALUE!</v>
      </c>
      <c r="H35" s="176" t="str">
        <f t="shared" si="3"/>
        <v/>
      </c>
      <c r="I35" s="27" t="str">
        <f t="shared" si="4"/>
        <v>4,0</v>
      </c>
      <c r="J35" s="208">
        <v>4</v>
      </c>
      <c r="K35" s="24" t="s">
        <v>797</v>
      </c>
      <c r="L35" s="2">
        <f t="shared" si="5"/>
        <v>1</v>
      </c>
      <c r="M35" s="5">
        <f t="shared" si="6"/>
        <v>4</v>
      </c>
      <c r="N35" s="196">
        <f t="shared" si="7"/>
        <v>0</v>
      </c>
      <c r="O35" s="196">
        <f t="shared" si="8"/>
        <v>0</v>
      </c>
      <c r="P35" s="17" t="str">
        <f t="shared" si="9"/>
        <v/>
      </c>
      <c r="Q35" s="16">
        <f t="shared" si="10"/>
        <v>26</v>
      </c>
      <c r="R35" s="10" t="str">
        <f t="shared" si="11"/>
        <v xml:space="preserve"> </v>
      </c>
      <c r="S35" s="25">
        <f t="shared" si="12"/>
        <v>104.16666666666666</v>
      </c>
      <c r="T35" s="11">
        <f t="shared" si="13"/>
        <v>0</v>
      </c>
      <c r="U35" s="12" t="str">
        <f t="shared" si="14"/>
        <v xml:space="preserve"> </v>
      </c>
      <c r="V35" s="13">
        <f t="shared" si="15"/>
        <v>104.16666666666666</v>
      </c>
      <c r="W35" s="53">
        <f t="shared" si="16"/>
        <v>0</v>
      </c>
      <c r="X35" s="54">
        <f t="shared" si="17"/>
        <v>6</v>
      </c>
      <c r="Y35" s="15">
        <f t="shared" si="18"/>
        <v>17.361111111111111</v>
      </c>
      <c r="Z35" s="54">
        <v>20</v>
      </c>
      <c r="AA35" s="12">
        <v>9</v>
      </c>
      <c r="AB35" s="54">
        <v>8</v>
      </c>
      <c r="AC35" s="12">
        <v>34.666666666666664</v>
      </c>
      <c r="AD35" s="54" t="s">
        <v>797</v>
      </c>
      <c r="AE35" s="12">
        <v>0</v>
      </c>
      <c r="AF35" s="54">
        <v>16</v>
      </c>
      <c r="AG35" s="12">
        <v>16</v>
      </c>
      <c r="AH35" s="54">
        <v>24</v>
      </c>
      <c r="AI35" s="12">
        <v>6</v>
      </c>
      <c r="AJ35" s="54" t="s">
        <v>797</v>
      </c>
      <c r="AK35" s="12">
        <v>0</v>
      </c>
      <c r="AL35" s="54">
        <v>24</v>
      </c>
      <c r="AM35" s="12">
        <v>6</v>
      </c>
      <c r="AN35" s="54">
        <v>8</v>
      </c>
      <c r="AO35" s="12">
        <v>32.5</v>
      </c>
      <c r="AP35" s="183" t="s">
        <v>892</v>
      </c>
      <c r="AQ35" s="194">
        <v>4</v>
      </c>
      <c r="AR35" s="195" t="s">
        <v>797</v>
      </c>
      <c r="AS35" s="180">
        <v>1</v>
      </c>
      <c r="AT35" s="181">
        <v>4</v>
      </c>
      <c r="AU35" s="184">
        <v>0</v>
      </c>
      <c r="AV35" s="184">
        <v>0</v>
      </c>
      <c r="AW35" s="182" t="s">
        <v>797</v>
      </c>
      <c r="AX35" s="95">
        <v>26</v>
      </c>
      <c r="AY35" s="96" t="s">
        <v>847</v>
      </c>
      <c r="AZ35" s="97">
        <v>104.16666666666666</v>
      </c>
    </row>
    <row r="36" spans="3:52" x14ac:dyDescent="0.25">
      <c r="C36" s="90">
        <f t="shared" si="0"/>
        <v>27</v>
      </c>
      <c r="D36" s="335" t="s">
        <v>931</v>
      </c>
      <c r="E36" s="225" t="str">
        <f>_xlfn.XLOOKUP(D36, '[1]Парный рейтинг'!$D$10:$D$826,'[1]Парный рейтинг'!$P$10:$P$826, "")</f>
        <v/>
      </c>
      <c r="F36" s="172" t="str">
        <f t="shared" si="1"/>
        <v/>
      </c>
      <c r="G36" s="207" t="e">
        <f t="shared" si="2"/>
        <v>#VALUE!</v>
      </c>
      <c r="H36" s="176" t="str">
        <f t="shared" si="3"/>
        <v/>
      </c>
      <c r="I36" s="27" t="str">
        <f t="shared" si="4"/>
        <v>3,5*</v>
      </c>
      <c r="J36" s="208">
        <v>3.5</v>
      </c>
      <c r="K36" s="24" t="s">
        <v>798</v>
      </c>
      <c r="L36" s="2">
        <f t="shared" si="5"/>
        <v>1</v>
      </c>
      <c r="M36" s="5">
        <f t="shared" si="6"/>
        <v>3.6</v>
      </c>
      <c r="N36" s="196">
        <f t="shared" si="7"/>
        <v>0</v>
      </c>
      <c r="O36" s="196">
        <f t="shared" si="8"/>
        <v>0</v>
      </c>
      <c r="P36" s="17" t="str">
        <f t="shared" si="9"/>
        <v/>
      </c>
      <c r="Q36" s="16">
        <f t="shared" si="10"/>
        <v>27</v>
      </c>
      <c r="R36" s="10" t="str">
        <f t="shared" si="11"/>
        <v xml:space="preserve"> </v>
      </c>
      <c r="S36" s="25">
        <f t="shared" si="12"/>
        <v>103.0625</v>
      </c>
      <c r="T36" s="11">
        <f t="shared" si="13"/>
        <v>0</v>
      </c>
      <c r="U36" s="12" t="str">
        <f t="shared" si="14"/>
        <v xml:space="preserve"> </v>
      </c>
      <c r="V36" s="13">
        <f t="shared" si="15"/>
        <v>103.0625</v>
      </c>
      <c r="W36" s="53">
        <f t="shared" si="16"/>
        <v>0</v>
      </c>
      <c r="X36" s="54">
        <f t="shared" si="17"/>
        <v>4</v>
      </c>
      <c r="Y36" s="15">
        <f t="shared" si="18"/>
        <v>25.765625</v>
      </c>
      <c r="Z36" s="54" t="s">
        <v>797</v>
      </c>
      <c r="AA36" s="12">
        <v>0</v>
      </c>
      <c r="AB36" s="54">
        <v>8</v>
      </c>
      <c r="AC36" s="12">
        <v>28.4375</v>
      </c>
      <c r="AD36" s="54" t="s">
        <v>797</v>
      </c>
      <c r="AE36" s="12">
        <v>0</v>
      </c>
      <c r="AF36" s="54" t="s">
        <v>797</v>
      </c>
      <c r="AG36" s="12">
        <v>0</v>
      </c>
      <c r="AH36" s="54">
        <v>4</v>
      </c>
      <c r="AI36" s="12">
        <v>56.875</v>
      </c>
      <c r="AJ36" s="54" t="s">
        <v>797</v>
      </c>
      <c r="AK36" s="12">
        <v>0</v>
      </c>
      <c r="AL36" s="54">
        <v>16</v>
      </c>
      <c r="AM36" s="12">
        <v>16</v>
      </c>
      <c r="AN36" s="54">
        <v>48</v>
      </c>
      <c r="AO36" s="12">
        <v>1.75</v>
      </c>
      <c r="AP36" s="183" t="s">
        <v>869</v>
      </c>
      <c r="AQ36" s="194">
        <v>3.5</v>
      </c>
      <c r="AR36" s="195" t="s">
        <v>798</v>
      </c>
      <c r="AS36" s="180">
        <v>1</v>
      </c>
      <c r="AT36" s="181">
        <v>3.6</v>
      </c>
      <c r="AU36" s="184">
        <v>0</v>
      </c>
      <c r="AV36" s="184">
        <v>0</v>
      </c>
      <c r="AW36" s="182" t="s">
        <v>797</v>
      </c>
      <c r="AX36" s="95">
        <v>27</v>
      </c>
      <c r="AY36" s="96" t="s">
        <v>847</v>
      </c>
      <c r="AZ36" s="97">
        <v>103.0625</v>
      </c>
    </row>
    <row r="37" spans="3:52" x14ac:dyDescent="0.25">
      <c r="C37" s="90">
        <f t="shared" si="0"/>
        <v>28</v>
      </c>
      <c r="D37" s="3" t="s">
        <v>751</v>
      </c>
      <c r="E37" s="225" t="str">
        <f>_xlfn.XLOOKUP(D37, '[1]Парный рейтинг'!$D$10:$D$826,'[1]Парный рейтинг'!$P$10:$P$826, "")</f>
        <v/>
      </c>
      <c r="F37" s="172" t="str">
        <f t="shared" si="1"/>
        <v/>
      </c>
      <c r="G37" s="207" t="e">
        <f t="shared" si="2"/>
        <v>#VALUE!</v>
      </c>
      <c r="H37" s="176" t="str">
        <f t="shared" si="3"/>
        <v/>
      </c>
      <c r="I37" s="27" t="str">
        <f t="shared" si="4"/>
        <v>4,5</v>
      </c>
      <c r="J37" s="208">
        <v>4.5</v>
      </c>
      <c r="K37" s="24" t="s">
        <v>797</v>
      </c>
      <c r="L37" s="2">
        <f t="shared" si="5"/>
        <v>1</v>
      </c>
      <c r="M37" s="5">
        <f t="shared" si="6"/>
        <v>4.5</v>
      </c>
      <c r="N37" s="196">
        <f t="shared" si="7"/>
        <v>0</v>
      </c>
      <c r="O37" s="196">
        <f t="shared" si="8"/>
        <v>0</v>
      </c>
      <c r="P37" s="17" t="str">
        <f t="shared" si="9"/>
        <v/>
      </c>
      <c r="Q37" s="16">
        <f t="shared" si="10"/>
        <v>28</v>
      </c>
      <c r="R37" s="10" t="str">
        <f t="shared" si="11"/>
        <v xml:space="preserve"> </v>
      </c>
      <c r="S37" s="25">
        <f t="shared" si="12"/>
        <v>97.875</v>
      </c>
      <c r="T37" s="11">
        <f t="shared" si="13"/>
        <v>0</v>
      </c>
      <c r="U37" s="12" t="str">
        <f t="shared" si="14"/>
        <v xml:space="preserve"> </v>
      </c>
      <c r="V37" s="13">
        <f t="shared" si="15"/>
        <v>97.875</v>
      </c>
      <c r="W37" s="53">
        <f t="shared" si="16"/>
        <v>0</v>
      </c>
      <c r="X37" s="54">
        <f t="shared" si="17"/>
        <v>4</v>
      </c>
      <c r="Y37" s="15">
        <f t="shared" si="18"/>
        <v>24.46875</v>
      </c>
      <c r="Z37" s="54" t="s">
        <v>797</v>
      </c>
      <c r="AA37" s="12">
        <v>0</v>
      </c>
      <c r="AB37" s="54" t="s">
        <v>797</v>
      </c>
      <c r="AC37" s="12">
        <v>0</v>
      </c>
      <c r="AD37" s="54" t="s">
        <v>797</v>
      </c>
      <c r="AE37" s="12">
        <v>0</v>
      </c>
      <c r="AF37" s="54">
        <v>16</v>
      </c>
      <c r="AG37" s="12">
        <v>18</v>
      </c>
      <c r="AH37" s="54">
        <v>24</v>
      </c>
      <c r="AI37" s="12">
        <v>6.75</v>
      </c>
      <c r="AJ37" s="54" t="s">
        <v>797</v>
      </c>
      <c r="AK37" s="12">
        <v>0</v>
      </c>
      <c r="AL37" s="54">
        <v>8</v>
      </c>
      <c r="AM37" s="12">
        <v>36.5625</v>
      </c>
      <c r="AN37" s="54">
        <v>8</v>
      </c>
      <c r="AO37" s="12">
        <v>36.5625</v>
      </c>
      <c r="AP37" s="183" t="s">
        <v>894</v>
      </c>
      <c r="AQ37" s="194">
        <v>4.5</v>
      </c>
      <c r="AR37" s="195" t="s">
        <v>797</v>
      </c>
      <c r="AS37" s="180">
        <v>1</v>
      </c>
      <c r="AT37" s="181">
        <v>4.5</v>
      </c>
      <c r="AU37" s="184">
        <v>0</v>
      </c>
      <c r="AV37" s="184">
        <v>0</v>
      </c>
      <c r="AW37" s="182" t="s">
        <v>797</v>
      </c>
      <c r="AX37" s="95">
        <v>28</v>
      </c>
      <c r="AY37" s="96" t="s">
        <v>847</v>
      </c>
      <c r="AZ37" s="97">
        <v>97.875</v>
      </c>
    </row>
    <row r="38" spans="3:52" x14ac:dyDescent="0.25">
      <c r="C38" s="90">
        <f t="shared" si="0"/>
        <v>29</v>
      </c>
      <c r="D38" s="3" t="s">
        <v>120</v>
      </c>
      <c r="E38" s="225" t="str">
        <f>_xlfn.XLOOKUP(D38, '[1]Парный рейтинг'!$D$10:$D$826,'[1]Парный рейтинг'!$P$10:$P$826, "")</f>
        <v/>
      </c>
      <c r="F38" s="172" t="str">
        <f t="shared" si="1"/>
        <v/>
      </c>
      <c r="G38" s="207" t="e">
        <f t="shared" si="2"/>
        <v>#VALUE!</v>
      </c>
      <c r="H38" s="176" t="str">
        <f t="shared" si="3"/>
        <v/>
      </c>
      <c r="I38" s="27" t="str">
        <f t="shared" si="4"/>
        <v>4,5</v>
      </c>
      <c r="J38" s="208">
        <v>4.5</v>
      </c>
      <c r="K38" s="24" t="s">
        <v>797</v>
      </c>
      <c r="L38" s="2">
        <f t="shared" si="5"/>
        <v>1</v>
      </c>
      <c r="M38" s="5">
        <f t="shared" si="6"/>
        <v>4.5</v>
      </c>
      <c r="N38" s="196">
        <f t="shared" si="7"/>
        <v>0</v>
      </c>
      <c r="O38" s="196">
        <f t="shared" si="8"/>
        <v>0</v>
      </c>
      <c r="P38" s="17" t="str">
        <f t="shared" si="9"/>
        <v/>
      </c>
      <c r="Q38" s="16">
        <f t="shared" si="10"/>
        <v>29</v>
      </c>
      <c r="R38" s="10" t="str">
        <f t="shared" si="11"/>
        <v xml:space="preserve"> </v>
      </c>
      <c r="S38" s="25">
        <f t="shared" si="12"/>
        <v>97.125</v>
      </c>
      <c r="T38" s="11">
        <f t="shared" si="13"/>
        <v>0</v>
      </c>
      <c r="U38" s="12" t="str">
        <f t="shared" si="14"/>
        <v xml:space="preserve"> </v>
      </c>
      <c r="V38" s="13">
        <f t="shared" si="15"/>
        <v>97.125</v>
      </c>
      <c r="W38" s="53">
        <f t="shared" si="16"/>
        <v>0</v>
      </c>
      <c r="X38" s="54">
        <f t="shared" si="17"/>
        <v>3</v>
      </c>
      <c r="Y38" s="15">
        <f t="shared" si="18"/>
        <v>32.375</v>
      </c>
      <c r="Z38" s="54" t="s">
        <v>797</v>
      </c>
      <c r="AA38" s="12">
        <v>0</v>
      </c>
      <c r="AB38" s="54" t="s">
        <v>797</v>
      </c>
      <c r="AC38" s="12">
        <v>0</v>
      </c>
      <c r="AD38" s="54" t="s">
        <v>797</v>
      </c>
      <c r="AE38" s="12">
        <v>0</v>
      </c>
      <c r="AF38" s="54" t="s">
        <v>797</v>
      </c>
      <c r="AG38" s="12">
        <v>0</v>
      </c>
      <c r="AH38" s="54">
        <v>24</v>
      </c>
      <c r="AI38" s="12">
        <v>6.75</v>
      </c>
      <c r="AJ38" s="54" t="s">
        <v>797</v>
      </c>
      <c r="AK38" s="12">
        <v>0</v>
      </c>
      <c r="AL38" s="54">
        <v>3</v>
      </c>
      <c r="AM38" s="12">
        <v>84.375</v>
      </c>
      <c r="AN38" s="54">
        <v>32</v>
      </c>
      <c r="AO38" s="12">
        <v>6</v>
      </c>
      <c r="AP38" s="183" t="s">
        <v>894</v>
      </c>
      <c r="AQ38" s="194">
        <v>4.5</v>
      </c>
      <c r="AR38" s="195" t="s">
        <v>797</v>
      </c>
      <c r="AS38" s="180">
        <v>1</v>
      </c>
      <c r="AT38" s="181">
        <v>4.5</v>
      </c>
      <c r="AU38" s="184">
        <v>0</v>
      </c>
      <c r="AV38" s="184">
        <v>0</v>
      </c>
      <c r="AW38" s="182" t="s">
        <v>797</v>
      </c>
      <c r="AX38" s="95">
        <v>29</v>
      </c>
      <c r="AY38" s="96" t="s">
        <v>847</v>
      </c>
      <c r="AZ38" s="97">
        <v>97.125</v>
      </c>
    </row>
    <row r="39" spans="3:52" x14ac:dyDescent="0.25">
      <c r="C39" s="90">
        <f t="shared" si="0"/>
        <v>30</v>
      </c>
      <c r="D39" s="3" t="s">
        <v>183</v>
      </c>
      <c r="E39" s="225" t="str">
        <f>_xlfn.XLOOKUP(D39, '[1]Парный рейтинг'!$D$10:$D$826,'[1]Парный рейтинг'!$P$10:$P$826, "")</f>
        <v/>
      </c>
      <c r="F39" s="172" t="str">
        <f t="shared" si="1"/>
        <v/>
      </c>
      <c r="G39" s="207" t="e">
        <f t="shared" si="2"/>
        <v>#VALUE!</v>
      </c>
      <c r="H39" s="176" t="str">
        <f t="shared" si="3"/>
        <v/>
      </c>
      <c r="I39" s="27" t="str">
        <f t="shared" si="4"/>
        <v>3,5*</v>
      </c>
      <c r="J39" s="208">
        <v>3.5</v>
      </c>
      <c r="K39" s="24" t="s">
        <v>798</v>
      </c>
      <c r="L39" s="2">
        <f t="shared" si="5"/>
        <v>1</v>
      </c>
      <c r="M39" s="5">
        <f t="shared" si="6"/>
        <v>3.6</v>
      </c>
      <c r="N39" s="196">
        <f t="shared" si="7"/>
        <v>0</v>
      </c>
      <c r="O39" s="196">
        <f t="shared" si="8"/>
        <v>0</v>
      </c>
      <c r="P39" s="17" t="str">
        <f t="shared" si="9"/>
        <v/>
      </c>
      <c r="Q39" s="16">
        <f t="shared" si="10"/>
        <v>30</v>
      </c>
      <c r="R39" s="10" t="str">
        <f t="shared" si="11"/>
        <v xml:space="preserve"> </v>
      </c>
      <c r="S39" s="25">
        <f t="shared" si="12"/>
        <v>96.787500000000009</v>
      </c>
      <c r="T39" s="11">
        <f t="shared" si="13"/>
        <v>0</v>
      </c>
      <c r="U39" s="12" t="str">
        <f t="shared" si="14"/>
        <v xml:space="preserve"> </v>
      </c>
      <c r="V39" s="13">
        <f t="shared" si="15"/>
        <v>96.787500000000009</v>
      </c>
      <c r="W39" s="53">
        <f t="shared" si="16"/>
        <v>0</v>
      </c>
      <c r="X39" s="54">
        <f t="shared" si="17"/>
        <v>7</v>
      </c>
      <c r="Y39" s="15">
        <f t="shared" si="18"/>
        <v>13.826785714285716</v>
      </c>
      <c r="Z39" s="54">
        <v>32</v>
      </c>
      <c r="AA39" s="12">
        <v>5</v>
      </c>
      <c r="AB39" s="54">
        <v>24</v>
      </c>
      <c r="AC39" s="12">
        <v>5.6</v>
      </c>
      <c r="AD39" s="54">
        <v>8</v>
      </c>
      <c r="AE39" s="12">
        <v>17.733333333333334</v>
      </c>
      <c r="AF39" s="54">
        <v>8</v>
      </c>
      <c r="AG39" s="12">
        <v>28</v>
      </c>
      <c r="AH39" s="54">
        <v>8</v>
      </c>
      <c r="AI39" s="12">
        <v>28.4375</v>
      </c>
      <c r="AJ39" s="54">
        <v>18</v>
      </c>
      <c r="AK39" s="12">
        <v>10.266666666666667</v>
      </c>
      <c r="AL39" s="54" t="s">
        <v>797</v>
      </c>
      <c r="AM39" s="12">
        <v>0</v>
      </c>
      <c r="AN39" s="54">
        <v>48</v>
      </c>
      <c r="AO39" s="12">
        <v>1.75</v>
      </c>
      <c r="AP39" s="183" t="s">
        <v>869</v>
      </c>
      <c r="AQ39" s="194">
        <v>3.5</v>
      </c>
      <c r="AR39" s="195" t="s">
        <v>798</v>
      </c>
      <c r="AS39" s="180">
        <v>1</v>
      </c>
      <c r="AT39" s="181">
        <v>3.6</v>
      </c>
      <c r="AU39" s="184">
        <v>0</v>
      </c>
      <c r="AV39" s="184">
        <v>0</v>
      </c>
      <c r="AW39" s="182" t="s">
        <v>797</v>
      </c>
      <c r="AX39" s="95">
        <v>30</v>
      </c>
      <c r="AY39" s="96" t="s">
        <v>847</v>
      </c>
      <c r="AZ39" s="97">
        <v>96.787500000000009</v>
      </c>
    </row>
    <row r="40" spans="3:52" x14ac:dyDescent="0.25">
      <c r="C40" s="90">
        <f t="shared" si="0"/>
        <v>31</v>
      </c>
      <c r="D40" s="3" t="s">
        <v>152</v>
      </c>
      <c r="E40" s="225" t="str">
        <f>_xlfn.XLOOKUP(D40, '[1]Парный рейтинг'!$D$10:$D$826,'[1]Парный рейтинг'!$P$10:$P$826, "")</f>
        <v/>
      </c>
      <c r="F40" s="172" t="str">
        <f t="shared" si="1"/>
        <v/>
      </c>
      <c r="G40" s="207" t="e">
        <f t="shared" si="2"/>
        <v>#VALUE!</v>
      </c>
      <c r="H40" s="176" t="str">
        <f t="shared" si="3"/>
        <v/>
      </c>
      <c r="I40" s="27" t="str">
        <f t="shared" si="4"/>
        <v>4,5</v>
      </c>
      <c r="J40" s="208">
        <v>4.5</v>
      </c>
      <c r="K40" s="24" t="s">
        <v>797</v>
      </c>
      <c r="L40" s="2">
        <f t="shared" si="5"/>
        <v>1</v>
      </c>
      <c r="M40" s="5">
        <f t="shared" si="6"/>
        <v>4.5</v>
      </c>
      <c r="N40" s="196">
        <f t="shared" si="7"/>
        <v>0</v>
      </c>
      <c r="O40" s="196">
        <f t="shared" si="8"/>
        <v>0</v>
      </c>
      <c r="P40" s="17" t="str">
        <f t="shared" si="9"/>
        <v/>
      </c>
      <c r="Q40" s="16">
        <f t="shared" si="10"/>
        <v>31</v>
      </c>
      <c r="R40" s="10" t="str">
        <f t="shared" si="11"/>
        <v xml:space="preserve"> </v>
      </c>
      <c r="S40" s="25">
        <f t="shared" si="12"/>
        <v>93.525000000000006</v>
      </c>
      <c r="T40" s="11">
        <f t="shared" si="13"/>
        <v>0</v>
      </c>
      <c r="U40" s="12" t="str">
        <f t="shared" si="14"/>
        <v xml:space="preserve"> </v>
      </c>
      <c r="V40" s="13">
        <f t="shared" si="15"/>
        <v>93.525000000000006</v>
      </c>
      <c r="W40" s="53">
        <f t="shared" si="16"/>
        <v>0</v>
      </c>
      <c r="X40" s="54">
        <f t="shared" si="17"/>
        <v>3</v>
      </c>
      <c r="Y40" s="15">
        <f t="shared" si="18"/>
        <v>31.175000000000001</v>
      </c>
      <c r="Z40" s="54" t="s">
        <v>797</v>
      </c>
      <c r="AA40" s="12">
        <v>0</v>
      </c>
      <c r="AB40" s="54" t="s">
        <v>797</v>
      </c>
      <c r="AC40" s="12">
        <v>0</v>
      </c>
      <c r="AD40" s="54" t="s">
        <v>797</v>
      </c>
      <c r="AE40" s="12">
        <v>0</v>
      </c>
      <c r="AF40" s="54" t="s">
        <v>797</v>
      </c>
      <c r="AG40" s="12">
        <v>0</v>
      </c>
      <c r="AH40" s="54">
        <v>3</v>
      </c>
      <c r="AI40" s="12">
        <v>84.375</v>
      </c>
      <c r="AJ40" s="54" t="s">
        <v>797</v>
      </c>
      <c r="AK40" s="12">
        <v>0</v>
      </c>
      <c r="AL40" s="54">
        <v>24</v>
      </c>
      <c r="AM40" s="12">
        <v>6.75</v>
      </c>
      <c r="AN40" s="54">
        <v>48</v>
      </c>
      <c r="AO40" s="12">
        <v>2.4</v>
      </c>
      <c r="AP40" s="183" t="s">
        <v>894</v>
      </c>
      <c r="AQ40" s="194">
        <v>4.5</v>
      </c>
      <c r="AR40" s="195" t="s">
        <v>797</v>
      </c>
      <c r="AS40" s="180">
        <v>1</v>
      </c>
      <c r="AT40" s="181">
        <v>4.5</v>
      </c>
      <c r="AU40" s="184">
        <v>0</v>
      </c>
      <c r="AV40" s="184">
        <v>0</v>
      </c>
      <c r="AW40" s="182" t="s">
        <v>797</v>
      </c>
      <c r="AX40" s="95">
        <v>31</v>
      </c>
      <c r="AY40" s="96" t="s">
        <v>847</v>
      </c>
      <c r="AZ40" s="97">
        <v>93.525000000000006</v>
      </c>
    </row>
    <row r="41" spans="3:52" x14ac:dyDescent="0.25">
      <c r="C41" s="90">
        <f t="shared" si="0"/>
        <v>32</v>
      </c>
      <c r="D41" s="3" t="s">
        <v>19</v>
      </c>
      <c r="E41" s="225" t="str">
        <f>_xlfn.XLOOKUP(D41, '[1]Парный рейтинг'!$D$10:$D$826,'[1]Парный рейтинг'!$P$10:$P$826, "")</f>
        <v/>
      </c>
      <c r="F41" s="172" t="str">
        <f t="shared" si="1"/>
        <v/>
      </c>
      <c r="G41" s="207" t="e">
        <f t="shared" si="2"/>
        <v>#VALUE!</v>
      </c>
      <c r="H41" s="176" t="str">
        <f t="shared" si="3"/>
        <v/>
      </c>
      <c r="I41" s="27" t="str">
        <f t="shared" si="4"/>
        <v>4,0</v>
      </c>
      <c r="J41" s="208">
        <v>4</v>
      </c>
      <c r="K41" s="24" t="s">
        <v>797</v>
      </c>
      <c r="L41" s="2">
        <f t="shared" si="5"/>
        <v>1</v>
      </c>
      <c r="M41" s="5">
        <f t="shared" si="6"/>
        <v>4</v>
      </c>
      <c r="N41" s="196">
        <f t="shared" si="7"/>
        <v>0</v>
      </c>
      <c r="O41" s="196">
        <f t="shared" si="8"/>
        <v>0</v>
      </c>
      <c r="P41" s="17" t="str">
        <f t="shared" si="9"/>
        <v/>
      </c>
      <c r="Q41" s="16">
        <f t="shared" si="10"/>
        <v>32</v>
      </c>
      <c r="R41" s="10" t="str">
        <f t="shared" si="11"/>
        <v xml:space="preserve"> </v>
      </c>
      <c r="S41" s="25">
        <f t="shared" si="12"/>
        <v>86</v>
      </c>
      <c r="T41" s="11">
        <f t="shared" si="13"/>
        <v>0</v>
      </c>
      <c r="U41" s="12" t="str">
        <f t="shared" si="14"/>
        <v xml:space="preserve"> </v>
      </c>
      <c r="V41" s="13">
        <f t="shared" si="15"/>
        <v>86</v>
      </c>
      <c r="W41" s="53">
        <f t="shared" si="16"/>
        <v>0</v>
      </c>
      <c r="X41" s="54">
        <f t="shared" si="17"/>
        <v>4</v>
      </c>
      <c r="Y41" s="15">
        <f t="shared" si="18"/>
        <v>21.5</v>
      </c>
      <c r="Z41" s="54" t="s">
        <v>797</v>
      </c>
      <c r="AA41" s="12">
        <v>0</v>
      </c>
      <c r="AB41" s="54" t="s">
        <v>797</v>
      </c>
      <c r="AC41" s="12">
        <v>0</v>
      </c>
      <c r="AD41" s="54" t="s">
        <v>797</v>
      </c>
      <c r="AE41" s="12">
        <v>0</v>
      </c>
      <c r="AF41" s="54">
        <v>17</v>
      </c>
      <c r="AG41" s="12">
        <v>15</v>
      </c>
      <c r="AH41" s="54">
        <v>24</v>
      </c>
      <c r="AI41" s="12">
        <v>6</v>
      </c>
      <c r="AJ41" s="54" t="s">
        <v>797</v>
      </c>
      <c r="AK41" s="12">
        <v>0</v>
      </c>
      <c r="AL41" s="54">
        <v>8</v>
      </c>
      <c r="AM41" s="12">
        <v>32.5</v>
      </c>
      <c r="AN41" s="54">
        <v>8</v>
      </c>
      <c r="AO41" s="12">
        <v>32.5</v>
      </c>
      <c r="AP41" s="183" t="s">
        <v>892</v>
      </c>
      <c r="AQ41" s="194">
        <v>4</v>
      </c>
      <c r="AR41" s="195" t="s">
        <v>797</v>
      </c>
      <c r="AS41" s="180">
        <v>1</v>
      </c>
      <c r="AT41" s="181">
        <v>4</v>
      </c>
      <c r="AU41" s="184">
        <v>0</v>
      </c>
      <c r="AV41" s="184">
        <v>0</v>
      </c>
      <c r="AW41" s="182" t="s">
        <v>797</v>
      </c>
      <c r="AX41" s="95">
        <v>32</v>
      </c>
      <c r="AY41" s="96" t="s">
        <v>847</v>
      </c>
      <c r="AZ41" s="97">
        <v>86</v>
      </c>
    </row>
    <row r="42" spans="3:52" x14ac:dyDescent="0.25">
      <c r="C42" s="90">
        <f t="shared" ref="C42:C73" si="19">C41+1</f>
        <v>33</v>
      </c>
      <c r="D42" s="3" t="s">
        <v>783</v>
      </c>
      <c r="E42" s="225" t="str">
        <f>_xlfn.XLOOKUP(D42, '[1]Парный рейтинг'!$D$10:$D$826,'[1]Парный рейтинг'!$P$10:$P$826, "")</f>
        <v/>
      </c>
      <c r="F42" s="172" t="str">
        <f t="shared" si="1"/>
        <v/>
      </c>
      <c r="G42" s="207" t="e">
        <f t="shared" si="2"/>
        <v>#VALUE!</v>
      </c>
      <c r="H42" s="176" t="str">
        <f t="shared" si="3"/>
        <v/>
      </c>
      <c r="I42" s="27" t="str">
        <f t="shared" si="4"/>
        <v>5,0*</v>
      </c>
      <c r="J42" s="208">
        <v>5</v>
      </c>
      <c r="K42" s="24" t="s">
        <v>798</v>
      </c>
      <c r="L42" s="2">
        <f t="shared" si="5"/>
        <v>1</v>
      </c>
      <c r="M42" s="5">
        <f t="shared" si="6"/>
        <v>5.0999999999999996</v>
      </c>
      <c r="N42" s="196">
        <f t="shared" si="7"/>
        <v>0</v>
      </c>
      <c r="O42" s="196">
        <f t="shared" si="8"/>
        <v>0</v>
      </c>
      <c r="P42" s="17" t="str">
        <f t="shared" si="9"/>
        <v/>
      </c>
      <c r="Q42" s="16">
        <f t="shared" si="10"/>
        <v>33</v>
      </c>
      <c r="R42" s="10" t="str">
        <f t="shared" si="11"/>
        <v xml:space="preserve"> </v>
      </c>
      <c r="S42" s="25">
        <f t="shared" si="12"/>
        <v>84.375</v>
      </c>
      <c r="T42" s="11">
        <f t="shared" si="13"/>
        <v>0</v>
      </c>
      <c r="U42" s="12" t="str">
        <f t="shared" si="14"/>
        <v xml:space="preserve"> </v>
      </c>
      <c r="V42" s="13">
        <f t="shared" si="15"/>
        <v>84.375</v>
      </c>
      <c r="W42" s="53">
        <f t="shared" si="16"/>
        <v>0</v>
      </c>
      <c r="X42" s="54">
        <f t="shared" si="17"/>
        <v>2</v>
      </c>
      <c r="Y42" s="15">
        <f t="shared" si="18"/>
        <v>42.1875</v>
      </c>
      <c r="Z42" s="54" t="s">
        <v>797</v>
      </c>
      <c r="AA42" s="12">
        <v>0</v>
      </c>
      <c r="AB42" s="54" t="s">
        <v>797</v>
      </c>
      <c r="AC42" s="12">
        <v>0</v>
      </c>
      <c r="AD42" s="54" t="s">
        <v>797</v>
      </c>
      <c r="AE42" s="12">
        <v>0</v>
      </c>
      <c r="AF42" s="54" t="s">
        <v>797</v>
      </c>
      <c r="AG42" s="12">
        <v>0</v>
      </c>
      <c r="AH42" s="54" t="s">
        <v>797</v>
      </c>
      <c r="AI42" s="12">
        <v>0</v>
      </c>
      <c r="AJ42" s="54">
        <v>4</v>
      </c>
      <c r="AK42" s="12">
        <v>81.25</v>
      </c>
      <c r="AL42" s="54" t="s">
        <v>797</v>
      </c>
      <c r="AM42" s="12">
        <v>0</v>
      </c>
      <c r="AN42" s="54">
        <v>40</v>
      </c>
      <c r="AO42" s="12">
        <v>3.125</v>
      </c>
      <c r="AP42" s="183" t="s">
        <v>867</v>
      </c>
      <c r="AQ42" s="194">
        <v>5</v>
      </c>
      <c r="AR42" s="195" t="s">
        <v>798</v>
      </c>
      <c r="AS42" s="180">
        <v>1</v>
      </c>
      <c r="AT42" s="181">
        <v>5.0999999999999996</v>
      </c>
      <c r="AU42" s="184">
        <v>0</v>
      </c>
      <c r="AV42" s="184">
        <v>0</v>
      </c>
      <c r="AW42" s="182" t="s">
        <v>797</v>
      </c>
      <c r="AX42" s="95">
        <v>33</v>
      </c>
      <c r="AY42" s="96" t="s">
        <v>847</v>
      </c>
      <c r="AZ42" s="97">
        <v>84.375</v>
      </c>
    </row>
    <row r="43" spans="3:52" x14ac:dyDescent="0.25">
      <c r="C43" s="90">
        <f t="shared" si="19"/>
        <v>34</v>
      </c>
      <c r="D43" s="3" t="s">
        <v>192</v>
      </c>
      <c r="E43" s="225" t="str">
        <f>_xlfn.XLOOKUP(D43, '[1]Парный рейтинг'!$D$10:$D$826,'[1]Парный рейтинг'!$P$10:$P$826, "")</f>
        <v/>
      </c>
      <c r="F43" s="172" t="str">
        <f t="shared" si="1"/>
        <v/>
      </c>
      <c r="G43" s="207" t="e">
        <f t="shared" si="2"/>
        <v>#VALUE!</v>
      </c>
      <c r="H43" s="176" t="str">
        <f t="shared" si="3"/>
        <v/>
      </c>
      <c r="I43" s="27" t="str">
        <f t="shared" si="4"/>
        <v>4,0</v>
      </c>
      <c r="J43" s="208">
        <v>4</v>
      </c>
      <c r="K43" s="24" t="s">
        <v>797</v>
      </c>
      <c r="L43" s="2">
        <f t="shared" si="5"/>
        <v>1</v>
      </c>
      <c r="M43" s="5">
        <f t="shared" si="6"/>
        <v>4</v>
      </c>
      <c r="N43" s="196">
        <f t="shared" si="7"/>
        <v>0</v>
      </c>
      <c r="O43" s="196">
        <f t="shared" si="8"/>
        <v>0</v>
      </c>
      <c r="P43" s="17" t="str">
        <f t="shared" si="9"/>
        <v/>
      </c>
      <c r="Q43" s="16">
        <f t="shared" si="10"/>
        <v>34</v>
      </c>
      <c r="R43" s="10" t="str">
        <f t="shared" si="11"/>
        <v xml:space="preserve"> </v>
      </c>
      <c r="S43" s="25">
        <f t="shared" si="12"/>
        <v>81</v>
      </c>
      <c r="T43" s="11">
        <f t="shared" si="13"/>
        <v>0</v>
      </c>
      <c r="U43" s="12" t="str">
        <f t="shared" si="14"/>
        <v xml:space="preserve"> </v>
      </c>
      <c r="V43" s="13">
        <f t="shared" si="15"/>
        <v>81</v>
      </c>
      <c r="W43" s="53">
        <f t="shared" si="16"/>
        <v>0</v>
      </c>
      <c r="X43" s="54">
        <f t="shared" si="17"/>
        <v>5</v>
      </c>
      <c r="Y43" s="15">
        <f t="shared" si="18"/>
        <v>16.2</v>
      </c>
      <c r="Z43" s="54" t="s">
        <v>797</v>
      </c>
      <c r="AA43" s="12">
        <v>0</v>
      </c>
      <c r="AB43" s="54" t="s">
        <v>797</v>
      </c>
      <c r="AC43" s="12">
        <v>0</v>
      </c>
      <c r="AD43" s="54">
        <v>3</v>
      </c>
      <c r="AE43" s="12">
        <v>48</v>
      </c>
      <c r="AF43" s="54">
        <v>32</v>
      </c>
      <c r="AG43" s="12">
        <v>5</v>
      </c>
      <c r="AH43" s="54">
        <v>24</v>
      </c>
      <c r="AI43" s="12">
        <v>6</v>
      </c>
      <c r="AJ43" s="54" t="s">
        <v>797</v>
      </c>
      <c r="AK43" s="12">
        <v>0</v>
      </c>
      <c r="AL43" s="54">
        <v>24</v>
      </c>
      <c r="AM43" s="12">
        <v>6</v>
      </c>
      <c r="AN43" s="54">
        <v>16</v>
      </c>
      <c r="AO43" s="12">
        <v>16</v>
      </c>
      <c r="AP43" s="183" t="s">
        <v>892</v>
      </c>
      <c r="AQ43" s="194">
        <v>4</v>
      </c>
      <c r="AR43" s="195" t="s">
        <v>797</v>
      </c>
      <c r="AS43" s="180">
        <v>1</v>
      </c>
      <c r="AT43" s="181">
        <v>4</v>
      </c>
      <c r="AU43" s="184">
        <v>0</v>
      </c>
      <c r="AV43" s="184">
        <v>0</v>
      </c>
      <c r="AW43" s="182" t="s">
        <v>797</v>
      </c>
      <c r="AX43" s="95">
        <v>34</v>
      </c>
      <c r="AY43" s="96" t="s">
        <v>847</v>
      </c>
      <c r="AZ43" s="97">
        <v>81</v>
      </c>
    </row>
    <row r="44" spans="3:52" x14ac:dyDescent="0.25">
      <c r="C44" s="90">
        <f t="shared" si="19"/>
        <v>35</v>
      </c>
      <c r="D44" s="3" t="s">
        <v>118</v>
      </c>
      <c r="E44" s="225" t="str">
        <f>_xlfn.XLOOKUP(D44, '[1]Парный рейтинг'!$D$10:$D$826,'[1]Парный рейтинг'!$P$10:$P$826, "")</f>
        <v/>
      </c>
      <c r="F44" s="172" t="str">
        <f t="shared" si="1"/>
        <v/>
      </c>
      <c r="G44" s="207" t="e">
        <f t="shared" si="2"/>
        <v>#VALUE!</v>
      </c>
      <c r="H44" s="176" t="str">
        <f t="shared" si="3"/>
        <v/>
      </c>
      <c r="I44" s="27" t="str">
        <f t="shared" si="4"/>
        <v>4,5</v>
      </c>
      <c r="J44" s="208">
        <v>4.5</v>
      </c>
      <c r="K44" s="24" t="s">
        <v>797</v>
      </c>
      <c r="L44" s="2">
        <f t="shared" si="5"/>
        <v>1</v>
      </c>
      <c r="M44" s="5">
        <f t="shared" si="6"/>
        <v>4.5</v>
      </c>
      <c r="N44" s="196">
        <f t="shared" si="7"/>
        <v>0</v>
      </c>
      <c r="O44" s="196">
        <f t="shared" si="8"/>
        <v>0</v>
      </c>
      <c r="P44" s="17" t="str">
        <f t="shared" si="9"/>
        <v/>
      </c>
      <c r="Q44" s="16">
        <f t="shared" si="10"/>
        <v>35</v>
      </c>
      <c r="R44" s="10" t="str">
        <f t="shared" si="11"/>
        <v xml:space="preserve"> </v>
      </c>
      <c r="S44" s="25">
        <f t="shared" si="12"/>
        <v>75.375</v>
      </c>
      <c r="T44" s="11">
        <f t="shared" si="13"/>
        <v>0</v>
      </c>
      <c r="U44" s="12" t="str">
        <f t="shared" si="14"/>
        <v xml:space="preserve"> </v>
      </c>
      <c r="V44" s="13">
        <f t="shared" si="15"/>
        <v>75.375</v>
      </c>
      <c r="W44" s="53">
        <f t="shared" si="16"/>
        <v>0</v>
      </c>
      <c r="X44" s="54">
        <f t="shared" si="17"/>
        <v>2</v>
      </c>
      <c r="Y44" s="15">
        <f t="shared" si="18"/>
        <v>37.6875</v>
      </c>
      <c r="Z44" s="54" t="s">
        <v>797</v>
      </c>
      <c r="AA44" s="12">
        <v>0</v>
      </c>
      <c r="AB44" s="54" t="s">
        <v>797</v>
      </c>
      <c r="AC44" s="12">
        <v>0</v>
      </c>
      <c r="AD44" s="54" t="s">
        <v>797</v>
      </c>
      <c r="AE44" s="12">
        <v>0</v>
      </c>
      <c r="AF44" s="54" t="s">
        <v>797</v>
      </c>
      <c r="AG44" s="12">
        <v>0</v>
      </c>
      <c r="AH44" s="54">
        <v>4</v>
      </c>
      <c r="AI44" s="12">
        <v>73.125</v>
      </c>
      <c r="AJ44" s="54" t="s">
        <v>797</v>
      </c>
      <c r="AK44" s="12">
        <v>0</v>
      </c>
      <c r="AL44" s="54" t="s">
        <v>797</v>
      </c>
      <c r="AM44" s="12">
        <v>0</v>
      </c>
      <c r="AN44" s="54">
        <v>48</v>
      </c>
      <c r="AO44" s="12">
        <v>2.25</v>
      </c>
      <c r="AP44" s="183" t="s">
        <v>894</v>
      </c>
      <c r="AQ44" s="194">
        <v>4.5</v>
      </c>
      <c r="AR44" s="195" t="s">
        <v>797</v>
      </c>
      <c r="AS44" s="180">
        <v>1</v>
      </c>
      <c r="AT44" s="181">
        <v>4.5</v>
      </c>
      <c r="AU44" s="184">
        <v>0</v>
      </c>
      <c r="AV44" s="184">
        <v>0</v>
      </c>
      <c r="AW44" s="182" t="s">
        <v>797</v>
      </c>
      <c r="AX44" s="95">
        <v>35</v>
      </c>
      <c r="AY44" s="96" t="s">
        <v>847</v>
      </c>
      <c r="AZ44" s="97">
        <v>75.375</v>
      </c>
    </row>
    <row r="45" spans="3:52" x14ac:dyDescent="0.25">
      <c r="C45" s="90">
        <f t="shared" si="19"/>
        <v>36</v>
      </c>
      <c r="D45" s="3" t="s">
        <v>153</v>
      </c>
      <c r="E45" s="225" t="str">
        <f>_xlfn.XLOOKUP(D45, '[1]Парный рейтинг'!$D$10:$D$826,'[1]Парный рейтинг'!$P$10:$P$826, "")</f>
        <v>4,0</v>
      </c>
      <c r="F45" s="172" t="str">
        <f t="shared" si="1"/>
        <v>4,0</v>
      </c>
      <c r="G45" s="207">
        <f t="shared" si="2"/>
        <v>4</v>
      </c>
      <c r="H45" s="176" t="str">
        <f t="shared" si="3"/>
        <v/>
      </c>
      <c r="I45" s="27" t="str">
        <f t="shared" si="4"/>
        <v>4,0</v>
      </c>
      <c r="J45" s="208">
        <v>4</v>
      </c>
      <c r="K45" s="226" t="s">
        <v>797</v>
      </c>
      <c r="L45" s="2">
        <f t="shared" si="5"/>
        <v>1</v>
      </c>
      <c r="M45" s="5">
        <f t="shared" si="6"/>
        <v>4</v>
      </c>
      <c r="N45" s="196">
        <f t="shared" si="7"/>
        <v>0.5</v>
      </c>
      <c r="O45" s="196">
        <f t="shared" si="8"/>
        <v>-1</v>
      </c>
      <c r="P45" s="17" t="str">
        <f t="shared" si="9"/>
        <v>+0,5 –*</v>
      </c>
      <c r="Q45" s="16">
        <f t="shared" si="10"/>
        <v>36</v>
      </c>
      <c r="R45" s="10" t="str">
        <f t="shared" si="11"/>
        <v xml:space="preserve"> </v>
      </c>
      <c r="S45" s="25">
        <f t="shared" si="12"/>
        <v>70.875</v>
      </c>
      <c r="T45" s="11">
        <f t="shared" si="13"/>
        <v>0</v>
      </c>
      <c r="U45" s="12" t="str">
        <f t="shared" si="14"/>
        <v xml:space="preserve"> </v>
      </c>
      <c r="V45" s="13">
        <f t="shared" si="15"/>
        <v>70.875</v>
      </c>
      <c r="W45" s="53">
        <f t="shared" si="16"/>
        <v>0</v>
      </c>
      <c r="X45" s="54">
        <f t="shared" si="17"/>
        <v>2</v>
      </c>
      <c r="Y45" s="15">
        <f t="shared" si="18"/>
        <v>35.4375</v>
      </c>
      <c r="Z45" s="54" t="s">
        <v>797</v>
      </c>
      <c r="AA45" s="12">
        <v>0</v>
      </c>
      <c r="AB45" s="54" t="s">
        <v>797</v>
      </c>
      <c r="AC45" s="12">
        <v>0</v>
      </c>
      <c r="AD45" s="54" t="s">
        <v>797</v>
      </c>
      <c r="AE45" s="12">
        <v>0</v>
      </c>
      <c r="AF45" s="54" t="s">
        <v>797</v>
      </c>
      <c r="AG45" s="12">
        <v>0</v>
      </c>
      <c r="AH45" s="54">
        <v>3</v>
      </c>
      <c r="AI45" s="12">
        <v>65.625</v>
      </c>
      <c r="AJ45" s="54" t="s">
        <v>797</v>
      </c>
      <c r="AK45" s="12">
        <v>0</v>
      </c>
      <c r="AL45" s="54">
        <v>24</v>
      </c>
      <c r="AM45" s="12">
        <v>5.25</v>
      </c>
      <c r="AN45" s="54" t="s">
        <v>797</v>
      </c>
      <c r="AO45" s="12">
        <v>0</v>
      </c>
      <c r="AP45" s="183" t="s">
        <v>869</v>
      </c>
      <c r="AQ45" s="194">
        <v>3.5</v>
      </c>
      <c r="AR45" s="195" t="s">
        <v>798</v>
      </c>
      <c r="AS45" s="180">
        <v>1</v>
      </c>
      <c r="AT45" s="181">
        <v>3.6</v>
      </c>
      <c r="AU45" s="184">
        <v>0</v>
      </c>
      <c r="AV45" s="184">
        <v>0</v>
      </c>
      <c r="AW45" s="182" t="s">
        <v>797</v>
      </c>
      <c r="AX45" s="95">
        <v>36</v>
      </c>
      <c r="AY45" s="96" t="s">
        <v>847</v>
      </c>
      <c r="AZ45" s="97">
        <v>70.875</v>
      </c>
    </row>
    <row r="46" spans="3:52" x14ac:dyDescent="0.25">
      <c r="C46" s="90">
        <f t="shared" si="19"/>
        <v>37</v>
      </c>
      <c r="D46" s="3" t="s">
        <v>8</v>
      </c>
      <c r="E46" s="225" t="str">
        <f>_xlfn.XLOOKUP(D46, '[1]Парный рейтинг'!$D$10:$D$826,'[1]Парный рейтинг'!$P$10:$P$826, "")</f>
        <v/>
      </c>
      <c r="F46" s="172" t="str">
        <f t="shared" si="1"/>
        <v/>
      </c>
      <c r="G46" s="207" t="e">
        <f t="shared" si="2"/>
        <v>#VALUE!</v>
      </c>
      <c r="H46" s="176" t="str">
        <f t="shared" si="3"/>
        <v/>
      </c>
      <c r="I46" s="27" t="str">
        <f t="shared" si="4"/>
        <v>4,0</v>
      </c>
      <c r="J46" s="208">
        <v>4</v>
      </c>
      <c r="K46" s="24" t="s">
        <v>797</v>
      </c>
      <c r="L46" s="2">
        <f t="shared" si="5"/>
        <v>1</v>
      </c>
      <c r="M46" s="5">
        <f t="shared" si="6"/>
        <v>4</v>
      </c>
      <c r="N46" s="196">
        <f t="shared" si="7"/>
        <v>0</v>
      </c>
      <c r="O46" s="196">
        <f t="shared" si="8"/>
        <v>0</v>
      </c>
      <c r="P46" s="17" t="str">
        <f t="shared" si="9"/>
        <v/>
      </c>
      <c r="Q46" s="16">
        <f t="shared" si="10"/>
        <v>37</v>
      </c>
      <c r="R46" s="10" t="str">
        <f t="shared" si="11"/>
        <v xml:space="preserve"> </v>
      </c>
      <c r="S46" s="25">
        <f t="shared" si="12"/>
        <v>66.233333333333334</v>
      </c>
      <c r="T46" s="11">
        <f t="shared" si="13"/>
        <v>0</v>
      </c>
      <c r="U46" s="12" t="str">
        <f t="shared" si="14"/>
        <v xml:space="preserve"> </v>
      </c>
      <c r="V46" s="13">
        <f t="shared" si="15"/>
        <v>66.233333333333334</v>
      </c>
      <c r="W46" s="53">
        <f t="shared" si="16"/>
        <v>0</v>
      </c>
      <c r="X46" s="54">
        <f t="shared" si="17"/>
        <v>5</v>
      </c>
      <c r="Y46" s="15">
        <f t="shared" si="18"/>
        <v>13.246666666666666</v>
      </c>
      <c r="Z46" s="54">
        <v>16</v>
      </c>
      <c r="AA46" s="12">
        <v>16</v>
      </c>
      <c r="AB46" s="54" t="s">
        <v>797</v>
      </c>
      <c r="AC46" s="12">
        <v>0</v>
      </c>
      <c r="AD46" s="54" t="s">
        <v>797</v>
      </c>
      <c r="AE46" s="12">
        <v>0</v>
      </c>
      <c r="AF46" s="54" t="s">
        <v>797</v>
      </c>
      <c r="AG46" s="12">
        <v>0</v>
      </c>
      <c r="AH46" s="54">
        <v>24</v>
      </c>
      <c r="AI46" s="12">
        <v>6</v>
      </c>
      <c r="AJ46" s="54">
        <v>24</v>
      </c>
      <c r="AK46" s="12">
        <v>6.4</v>
      </c>
      <c r="AL46" s="54">
        <v>32</v>
      </c>
      <c r="AM46" s="12">
        <v>5.333333333333333</v>
      </c>
      <c r="AN46" s="54">
        <v>8</v>
      </c>
      <c r="AO46" s="12">
        <v>32.5</v>
      </c>
      <c r="AP46" s="183" t="s">
        <v>892</v>
      </c>
      <c r="AQ46" s="194">
        <v>4</v>
      </c>
      <c r="AR46" s="195" t="s">
        <v>797</v>
      </c>
      <c r="AS46" s="180">
        <v>1</v>
      </c>
      <c r="AT46" s="181">
        <v>4</v>
      </c>
      <c r="AU46" s="184">
        <v>0</v>
      </c>
      <c r="AV46" s="184">
        <v>0</v>
      </c>
      <c r="AW46" s="182" t="s">
        <v>797</v>
      </c>
      <c r="AX46" s="95">
        <v>37</v>
      </c>
      <c r="AY46" s="96" t="s">
        <v>847</v>
      </c>
      <c r="AZ46" s="97">
        <v>66.233333333333334</v>
      </c>
    </row>
    <row r="47" spans="3:52" x14ac:dyDescent="0.25">
      <c r="C47" s="90">
        <f t="shared" si="19"/>
        <v>38</v>
      </c>
      <c r="D47" s="3" t="s">
        <v>211</v>
      </c>
      <c r="E47" s="225" t="str">
        <f>_xlfn.XLOOKUP(D47, '[1]Парный рейтинг'!$D$10:$D$826,'[1]Парный рейтинг'!$P$10:$P$826, "")</f>
        <v/>
      </c>
      <c r="F47" s="172" t="str">
        <f t="shared" si="1"/>
        <v/>
      </c>
      <c r="G47" s="207" t="e">
        <f t="shared" si="2"/>
        <v>#VALUE!</v>
      </c>
      <c r="H47" s="176" t="str">
        <f t="shared" si="3"/>
        <v/>
      </c>
      <c r="I47" s="27" t="str">
        <f t="shared" si="4"/>
        <v>3,5*</v>
      </c>
      <c r="J47" s="208">
        <v>3.5</v>
      </c>
      <c r="K47" s="24" t="s">
        <v>798</v>
      </c>
      <c r="L47" s="2">
        <f t="shared" si="5"/>
        <v>1</v>
      </c>
      <c r="M47" s="5">
        <f t="shared" si="6"/>
        <v>3.6</v>
      </c>
      <c r="N47" s="196">
        <f t="shared" si="7"/>
        <v>0</v>
      </c>
      <c r="O47" s="196">
        <f t="shared" si="8"/>
        <v>0</v>
      </c>
      <c r="P47" s="17" t="str">
        <f t="shared" si="9"/>
        <v/>
      </c>
      <c r="Q47" s="16">
        <f t="shared" si="10"/>
        <v>38</v>
      </c>
      <c r="R47" s="10" t="str">
        <f t="shared" si="11"/>
        <v xml:space="preserve"> </v>
      </c>
      <c r="S47" s="25">
        <f t="shared" si="12"/>
        <v>65.625</v>
      </c>
      <c r="T47" s="11">
        <f t="shared" si="13"/>
        <v>0</v>
      </c>
      <c r="U47" s="12" t="str">
        <f t="shared" si="14"/>
        <v xml:space="preserve"> </v>
      </c>
      <c r="V47" s="13">
        <f t="shared" si="15"/>
        <v>65.625</v>
      </c>
      <c r="W47" s="53">
        <f t="shared" si="16"/>
        <v>0</v>
      </c>
      <c r="X47" s="54">
        <f t="shared" si="17"/>
        <v>1</v>
      </c>
      <c r="Y47" s="15">
        <f t="shared" si="18"/>
        <v>65.625</v>
      </c>
      <c r="Z47" s="54" t="s">
        <v>797</v>
      </c>
      <c r="AA47" s="12">
        <v>0</v>
      </c>
      <c r="AB47" s="54" t="s">
        <v>797</v>
      </c>
      <c r="AC47" s="12">
        <v>0</v>
      </c>
      <c r="AD47" s="54" t="s">
        <v>797</v>
      </c>
      <c r="AE47" s="12">
        <v>0</v>
      </c>
      <c r="AF47" s="54" t="s">
        <v>797</v>
      </c>
      <c r="AG47" s="12">
        <v>0</v>
      </c>
      <c r="AH47" s="54" t="s">
        <v>797</v>
      </c>
      <c r="AI47" s="12">
        <v>0</v>
      </c>
      <c r="AJ47" s="54" t="s">
        <v>797</v>
      </c>
      <c r="AK47" s="12">
        <v>0</v>
      </c>
      <c r="AL47" s="54">
        <v>3</v>
      </c>
      <c r="AM47" s="12">
        <v>65.625</v>
      </c>
      <c r="AN47" s="54" t="s">
        <v>797</v>
      </c>
      <c r="AO47" s="12">
        <v>0</v>
      </c>
      <c r="AP47" s="183" t="s">
        <v>869</v>
      </c>
      <c r="AQ47" s="194">
        <v>3.5</v>
      </c>
      <c r="AR47" s="195" t="s">
        <v>798</v>
      </c>
      <c r="AS47" s="180">
        <v>1</v>
      </c>
      <c r="AT47" s="181">
        <v>3.6</v>
      </c>
      <c r="AU47" s="184">
        <v>0</v>
      </c>
      <c r="AV47" s="184">
        <v>0</v>
      </c>
      <c r="AW47" s="182" t="s">
        <v>797</v>
      </c>
      <c r="AX47" s="95">
        <v>38</v>
      </c>
      <c r="AY47" s="96" t="s">
        <v>847</v>
      </c>
      <c r="AZ47" s="97">
        <v>65.625</v>
      </c>
    </row>
    <row r="48" spans="3:52" x14ac:dyDescent="0.25">
      <c r="C48" s="90">
        <f t="shared" si="19"/>
        <v>39</v>
      </c>
      <c r="D48" s="3" t="s">
        <v>195</v>
      </c>
      <c r="E48" s="225" t="str">
        <f>_xlfn.XLOOKUP(D48, '[1]Парный рейтинг'!$D$10:$D$826,'[1]Парный рейтинг'!$P$10:$P$826, "")</f>
        <v>3,5</v>
      </c>
      <c r="F48" s="172" t="str">
        <f t="shared" si="1"/>
        <v>3,5</v>
      </c>
      <c r="G48" s="207">
        <f t="shared" si="2"/>
        <v>3.5</v>
      </c>
      <c r="H48" s="176" t="str">
        <f t="shared" si="3"/>
        <v/>
      </c>
      <c r="I48" s="27" t="str">
        <f t="shared" si="4"/>
        <v>3,5</v>
      </c>
      <c r="J48" s="208">
        <v>3.5</v>
      </c>
      <c r="K48" s="226" t="s">
        <v>797</v>
      </c>
      <c r="L48" s="2">
        <f t="shared" si="5"/>
        <v>1</v>
      </c>
      <c r="M48" s="5">
        <f t="shared" si="6"/>
        <v>3.5</v>
      </c>
      <c r="N48" s="196">
        <f t="shared" si="7"/>
        <v>0</v>
      </c>
      <c r="O48" s="196">
        <f t="shared" si="8"/>
        <v>-1</v>
      </c>
      <c r="P48" s="17" t="str">
        <f t="shared" si="9"/>
        <v xml:space="preserve"> –*</v>
      </c>
      <c r="Q48" s="16">
        <f t="shared" si="10"/>
        <v>39</v>
      </c>
      <c r="R48" s="10" t="str">
        <f t="shared" si="11"/>
        <v xml:space="preserve"> </v>
      </c>
      <c r="S48" s="25">
        <f t="shared" si="12"/>
        <v>62.125</v>
      </c>
      <c r="T48" s="11">
        <f t="shared" si="13"/>
        <v>0</v>
      </c>
      <c r="U48" s="12" t="str">
        <f t="shared" si="14"/>
        <v xml:space="preserve"> </v>
      </c>
      <c r="V48" s="13">
        <f t="shared" si="15"/>
        <v>62.125</v>
      </c>
      <c r="W48" s="53">
        <f t="shared" si="16"/>
        <v>0</v>
      </c>
      <c r="X48" s="54">
        <f t="shared" si="17"/>
        <v>3</v>
      </c>
      <c r="Y48" s="15">
        <f t="shared" si="18"/>
        <v>20.708333333333332</v>
      </c>
      <c r="Z48" s="54" t="s">
        <v>797</v>
      </c>
      <c r="AA48" s="12">
        <v>0</v>
      </c>
      <c r="AB48" s="54" t="s">
        <v>797</v>
      </c>
      <c r="AC48" s="12">
        <v>0</v>
      </c>
      <c r="AD48" s="54" t="s">
        <v>797</v>
      </c>
      <c r="AE48" s="12">
        <v>0</v>
      </c>
      <c r="AF48" s="54" t="s">
        <v>797</v>
      </c>
      <c r="AG48" s="12">
        <v>0</v>
      </c>
      <c r="AH48" s="54">
        <v>24</v>
      </c>
      <c r="AI48" s="12">
        <v>5.25</v>
      </c>
      <c r="AJ48" s="54" t="s">
        <v>797</v>
      </c>
      <c r="AK48" s="12">
        <v>0</v>
      </c>
      <c r="AL48" s="54">
        <v>8</v>
      </c>
      <c r="AM48" s="12">
        <v>28.4375</v>
      </c>
      <c r="AN48" s="54">
        <v>8</v>
      </c>
      <c r="AO48" s="12">
        <v>28.4375</v>
      </c>
      <c r="AP48" s="183" t="s">
        <v>869</v>
      </c>
      <c r="AQ48" s="194">
        <v>3.5</v>
      </c>
      <c r="AR48" s="195" t="s">
        <v>798</v>
      </c>
      <c r="AS48" s="180">
        <v>1</v>
      </c>
      <c r="AT48" s="181">
        <v>3.6</v>
      </c>
      <c r="AU48" s="184">
        <v>0</v>
      </c>
      <c r="AV48" s="184">
        <v>0</v>
      </c>
      <c r="AW48" s="182" t="s">
        <v>797</v>
      </c>
      <c r="AX48" s="95">
        <v>39</v>
      </c>
      <c r="AY48" s="96" t="s">
        <v>847</v>
      </c>
      <c r="AZ48" s="97">
        <v>62.125</v>
      </c>
    </row>
    <row r="49" spans="3:52" x14ac:dyDescent="0.25">
      <c r="C49" s="90">
        <f t="shared" si="19"/>
        <v>40</v>
      </c>
      <c r="D49" s="3" t="s">
        <v>846</v>
      </c>
      <c r="E49" s="225" t="str">
        <f>_xlfn.XLOOKUP(D49, '[1]Парный рейтинг'!$D$10:$D$826,'[1]Парный рейтинг'!$P$10:$P$826, "")</f>
        <v/>
      </c>
      <c r="F49" s="172" t="str">
        <f t="shared" si="1"/>
        <v/>
      </c>
      <c r="G49" s="207" t="e">
        <f t="shared" si="2"/>
        <v>#VALUE!</v>
      </c>
      <c r="H49" s="176" t="str">
        <f t="shared" si="3"/>
        <v/>
      </c>
      <c r="I49" s="27" t="str">
        <f t="shared" si="4"/>
        <v>3,5*</v>
      </c>
      <c r="J49" s="208">
        <v>3.5</v>
      </c>
      <c r="K49" s="24" t="s">
        <v>798</v>
      </c>
      <c r="L49" s="2">
        <f t="shared" si="5"/>
        <v>1</v>
      </c>
      <c r="M49" s="5">
        <f t="shared" si="6"/>
        <v>3.6</v>
      </c>
      <c r="N49" s="196">
        <f t="shared" si="7"/>
        <v>0</v>
      </c>
      <c r="O49" s="196">
        <f t="shared" si="8"/>
        <v>0</v>
      </c>
      <c r="P49" s="17" t="str">
        <f t="shared" si="9"/>
        <v/>
      </c>
      <c r="Q49" s="16">
        <f t="shared" si="10"/>
        <v>40</v>
      </c>
      <c r="R49" s="10" t="str">
        <f t="shared" si="11"/>
        <v xml:space="preserve"> </v>
      </c>
      <c r="S49" s="25">
        <f t="shared" si="12"/>
        <v>57</v>
      </c>
      <c r="T49" s="11">
        <f t="shared" si="13"/>
        <v>0</v>
      </c>
      <c r="U49" s="12" t="str">
        <f t="shared" si="14"/>
        <v xml:space="preserve"> </v>
      </c>
      <c r="V49" s="13">
        <f t="shared" si="15"/>
        <v>57</v>
      </c>
      <c r="W49" s="53">
        <f t="shared" si="16"/>
        <v>0</v>
      </c>
      <c r="X49" s="54">
        <f t="shared" si="17"/>
        <v>1</v>
      </c>
      <c r="Y49" s="15">
        <f t="shared" si="18"/>
        <v>57</v>
      </c>
      <c r="Z49" s="54" t="s">
        <v>797</v>
      </c>
      <c r="AA49" s="12">
        <v>0</v>
      </c>
      <c r="AB49" s="54" t="s">
        <v>797</v>
      </c>
      <c r="AC49" s="12">
        <v>0</v>
      </c>
      <c r="AD49" s="54" t="s">
        <v>797</v>
      </c>
      <c r="AE49" s="12">
        <v>0</v>
      </c>
      <c r="AF49" s="54">
        <v>4</v>
      </c>
      <c r="AG49" s="12">
        <v>57</v>
      </c>
      <c r="AH49" s="54" t="s">
        <v>797</v>
      </c>
      <c r="AI49" s="12">
        <v>0</v>
      </c>
      <c r="AJ49" s="54" t="s">
        <v>797</v>
      </c>
      <c r="AK49" s="12">
        <v>0</v>
      </c>
      <c r="AL49" s="54" t="s">
        <v>797</v>
      </c>
      <c r="AM49" s="12">
        <v>0</v>
      </c>
      <c r="AN49" s="54" t="s">
        <v>797</v>
      </c>
      <c r="AO49" s="12">
        <v>0</v>
      </c>
      <c r="AP49" s="183" t="s">
        <v>869</v>
      </c>
      <c r="AQ49" s="194">
        <v>3.5</v>
      </c>
      <c r="AR49" s="195" t="s">
        <v>798</v>
      </c>
      <c r="AS49" s="180">
        <v>1</v>
      </c>
      <c r="AT49" s="181">
        <v>3.6</v>
      </c>
      <c r="AU49" s="184">
        <v>0</v>
      </c>
      <c r="AV49" s="184">
        <v>0</v>
      </c>
      <c r="AW49" s="182" t="s">
        <v>797</v>
      </c>
      <c r="AX49" s="95">
        <v>40</v>
      </c>
      <c r="AY49" s="96" t="s">
        <v>847</v>
      </c>
      <c r="AZ49" s="97">
        <v>57</v>
      </c>
    </row>
    <row r="50" spans="3:52" x14ac:dyDescent="0.25">
      <c r="C50" s="90">
        <f t="shared" si="19"/>
        <v>41</v>
      </c>
      <c r="D50" s="3" t="s">
        <v>132</v>
      </c>
      <c r="E50" s="225" t="str">
        <f>_xlfn.XLOOKUP(D50, '[1]Парный рейтинг'!$D$10:$D$826,'[1]Парный рейтинг'!$P$10:$P$826, "")</f>
        <v/>
      </c>
      <c r="F50" s="172" t="str">
        <f t="shared" si="1"/>
        <v/>
      </c>
      <c r="G50" s="207" t="e">
        <f t="shared" si="2"/>
        <v>#VALUE!</v>
      </c>
      <c r="H50" s="176" t="str">
        <f t="shared" si="3"/>
        <v/>
      </c>
      <c r="I50" s="27" t="str">
        <f t="shared" si="4"/>
        <v>4,0*</v>
      </c>
      <c r="J50" s="208">
        <v>4</v>
      </c>
      <c r="K50" s="24" t="s">
        <v>798</v>
      </c>
      <c r="L50" s="2">
        <f t="shared" si="5"/>
        <v>1</v>
      </c>
      <c r="M50" s="5">
        <f t="shared" si="6"/>
        <v>4.0999999999999996</v>
      </c>
      <c r="N50" s="196">
        <f t="shared" si="7"/>
        <v>0</v>
      </c>
      <c r="O50" s="196">
        <f t="shared" si="8"/>
        <v>0</v>
      </c>
      <c r="P50" s="17" t="str">
        <f t="shared" si="9"/>
        <v/>
      </c>
      <c r="Q50" s="16">
        <f t="shared" si="10"/>
        <v>41</v>
      </c>
      <c r="R50" s="10" t="str">
        <f t="shared" si="11"/>
        <v xml:space="preserve"> </v>
      </c>
      <c r="S50" s="25">
        <f t="shared" si="12"/>
        <v>55.999999999999993</v>
      </c>
      <c r="T50" s="11">
        <f t="shared" si="13"/>
        <v>0</v>
      </c>
      <c r="U50" s="12" t="str">
        <f t="shared" si="14"/>
        <v xml:space="preserve"> </v>
      </c>
      <c r="V50" s="13">
        <f t="shared" si="15"/>
        <v>55.999999999999993</v>
      </c>
      <c r="W50" s="53">
        <f t="shared" si="16"/>
        <v>0</v>
      </c>
      <c r="X50" s="54">
        <f t="shared" si="17"/>
        <v>4</v>
      </c>
      <c r="Y50" s="15">
        <f t="shared" si="18"/>
        <v>13.999999999999998</v>
      </c>
      <c r="Z50" s="54" t="s">
        <v>797</v>
      </c>
      <c r="AA50" s="12">
        <v>0</v>
      </c>
      <c r="AB50" s="54">
        <v>24</v>
      </c>
      <c r="AC50" s="12">
        <v>6.4</v>
      </c>
      <c r="AD50" s="54">
        <v>12</v>
      </c>
      <c r="AE50" s="12">
        <v>12.266666666666666</v>
      </c>
      <c r="AF50" s="54" t="s">
        <v>797</v>
      </c>
      <c r="AG50" s="12">
        <v>0</v>
      </c>
      <c r="AH50" s="54" t="s">
        <v>797</v>
      </c>
      <c r="AI50" s="12">
        <v>0</v>
      </c>
      <c r="AJ50" s="54" t="s">
        <v>797</v>
      </c>
      <c r="AK50" s="12">
        <v>0</v>
      </c>
      <c r="AL50" s="54">
        <v>8</v>
      </c>
      <c r="AM50" s="12">
        <v>34.666666666666664</v>
      </c>
      <c r="AN50" s="54">
        <v>40</v>
      </c>
      <c r="AO50" s="12">
        <v>2.6666666666666665</v>
      </c>
      <c r="AP50" s="183" t="s">
        <v>866</v>
      </c>
      <c r="AQ50" s="194">
        <v>4</v>
      </c>
      <c r="AR50" s="195" t="s">
        <v>798</v>
      </c>
      <c r="AS50" s="180">
        <v>1</v>
      </c>
      <c r="AT50" s="181">
        <v>4.0999999999999996</v>
      </c>
      <c r="AU50" s="184">
        <v>0</v>
      </c>
      <c r="AV50" s="184">
        <v>0</v>
      </c>
      <c r="AW50" s="182" t="s">
        <v>797</v>
      </c>
      <c r="AX50" s="95">
        <v>41</v>
      </c>
      <c r="AY50" s="96" t="s">
        <v>847</v>
      </c>
      <c r="AZ50" s="97">
        <v>55.999999999999993</v>
      </c>
    </row>
    <row r="51" spans="3:52" x14ac:dyDescent="0.25">
      <c r="C51" s="90">
        <f t="shared" si="19"/>
        <v>42</v>
      </c>
      <c r="D51" s="3" t="s">
        <v>144</v>
      </c>
      <c r="E51" s="225" t="str">
        <f>_xlfn.XLOOKUP(D51, '[1]Парный рейтинг'!$D$10:$D$826,'[1]Парный рейтинг'!$P$10:$P$826, "")</f>
        <v/>
      </c>
      <c r="F51" s="172" t="str">
        <f t="shared" si="1"/>
        <v/>
      </c>
      <c r="G51" s="207" t="e">
        <f t="shared" si="2"/>
        <v>#VALUE!</v>
      </c>
      <c r="H51" s="176" t="str">
        <f t="shared" si="3"/>
        <v/>
      </c>
      <c r="I51" s="27" t="str">
        <f t="shared" si="4"/>
        <v>4,0*</v>
      </c>
      <c r="J51" s="208">
        <v>4</v>
      </c>
      <c r="K51" s="24" t="s">
        <v>798</v>
      </c>
      <c r="L51" s="2">
        <f t="shared" si="5"/>
        <v>1</v>
      </c>
      <c r="M51" s="5">
        <f t="shared" si="6"/>
        <v>4.0999999999999996</v>
      </c>
      <c r="N51" s="196">
        <f t="shared" si="7"/>
        <v>0</v>
      </c>
      <c r="O51" s="196">
        <f t="shared" si="8"/>
        <v>0</v>
      </c>
      <c r="P51" s="17" t="str">
        <f t="shared" si="9"/>
        <v/>
      </c>
      <c r="Q51" s="16">
        <f t="shared" si="10"/>
        <v>42</v>
      </c>
      <c r="R51" s="10" t="str">
        <f t="shared" si="11"/>
        <v xml:space="preserve"> </v>
      </c>
      <c r="S51" s="25">
        <f t="shared" si="12"/>
        <v>53.333333333333329</v>
      </c>
      <c r="T51" s="11">
        <f t="shared" si="13"/>
        <v>0</v>
      </c>
      <c r="U51" s="12" t="str">
        <f t="shared" si="14"/>
        <v xml:space="preserve"> </v>
      </c>
      <c r="V51" s="13">
        <f t="shared" si="15"/>
        <v>53.333333333333329</v>
      </c>
      <c r="W51" s="53">
        <f t="shared" si="16"/>
        <v>0</v>
      </c>
      <c r="X51" s="54">
        <f t="shared" si="17"/>
        <v>3</v>
      </c>
      <c r="Y51" s="15">
        <f t="shared" si="18"/>
        <v>17.777777777777775</v>
      </c>
      <c r="Z51" s="54" t="s">
        <v>797</v>
      </c>
      <c r="AA51" s="12">
        <v>0</v>
      </c>
      <c r="AB51" s="54" t="s">
        <v>797</v>
      </c>
      <c r="AC51" s="12">
        <v>0</v>
      </c>
      <c r="AD51" s="54">
        <v>8</v>
      </c>
      <c r="AE51" s="12">
        <v>20.266666666666666</v>
      </c>
      <c r="AF51" s="54" t="s">
        <v>797</v>
      </c>
      <c r="AG51" s="12">
        <v>0</v>
      </c>
      <c r="AH51" s="54">
        <v>16</v>
      </c>
      <c r="AI51" s="12">
        <v>17.066666666666666</v>
      </c>
      <c r="AJ51" s="54" t="s">
        <v>797</v>
      </c>
      <c r="AK51" s="12">
        <v>0</v>
      </c>
      <c r="AL51" s="54" t="s">
        <v>797</v>
      </c>
      <c r="AM51" s="12">
        <v>0</v>
      </c>
      <c r="AN51" s="54">
        <v>16</v>
      </c>
      <c r="AO51" s="12">
        <v>16</v>
      </c>
      <c r="AP51" s="183" t="s">
        <v>866</v>
      </c>
      <c r="AQ51" s="194">
        <v>4</v>
      </c>
      <c r="AR51" s="195" t="s">
        <v>798</v>
      </c>
      <c r="AS51" s="180">
        <v>1</v>
      </c>
      <c r="AT51" s="181">
        <v>4.0999999999999996</v>
      </c>
      <c r="AU51" s="184">
        <v>0</v>
      </c>
      <c r="AV51" s="184">
        <v>0</v>
      </c>
      <c r="AW51" s="182" t="s">
        <v>797</v>
      </c>
      <c r="AX51" s="95">
        <v>42</v>
      </c>
      <c r="AY51" s="96" t="s">
        <v>847</v>
      </c>
      <c r="AZ51" s="97">
        <v>53.333333333333329</v>
      </c>
    </row>
    <row r="52" spans="3:52" x14ac:dyDescent="0.25">
      <c r="C52" s="90">
        <f t="shared" si="19"/>
        <v>43</v>
      </c>
      <c r="D52" s="3" t="s">
        <v>35</v>
      </c>
      <c r="E52" s="225" t="str">
        <f>_xlfn.XLOOKUP(D52, '[1]Парный рейтинг'!$D$10:$D$826,'[1]Парный рейтинг'!$P$10:$P$826, "")</f>
        <v>4,0</v>
      </c>
      <c r="F52" s="172" t="str">
        <f t="shared" si="1"/>
        <v>4,0</v>
      </c>
      <c r="G52" s="207">
        <f t="shared" si="2"/>
        <v>4</v>
      </c>
      <c r="H52" s="176" t="str">
        <f t="shared" si="3"/>
        <v/>
      </c>
      <c r="I52" s="27" t="str">
        <f t="shared" si="4"/>
        <v>4,0</v>
      </c>
      <c r="J52" s="208">
        <v>4</v>
      </c>
      <c r="K52" s="226" t="s">
        <v>797</v>
      </c>
      <c r="L52" s="2">
        <f t="shared" si="5"/>
        <v>1</v>
      </c>
      <c r="M52" s="5">
        <f t="shared" si="6"/>
        <v>4</v>
      </c>
      <c r="N52" s="196">
        <f t="shared" si="7"/>
        <v>0.5</v>
      </c>
      <c r="O52" s="196">
        <f t="shared" si="8"/>
        <v>-1</v>
      </c>
      <c r="P52" s="17" t="str">
        <f t="shared" si="9"/>
        <v>+0,5 –*</v>
      </c>
      <c r="Q52" s="16">
        <f t="shared" si="10"/>
        <v>43</v>
      </c>
      <c r="R52" s="10" t="str">
        <f t="shared" si="11"/>
        <v xml:space="preserve"> </v>
      </c>
      <c r="S52" s="25">
        <f t="shared" si="12"/>
        <v>50</v>
      </c>
      <c r="T52" s="11">
        <f t="shared" si="13"/>
        <v>0</v>
      </c>
      <c r="U52" s="12" t="str">
        <f t="shared" si="14"/>
        <v xml:space="preserve"> </v>
      </c>
      <c r="V52" s="13">
        <f t="shared" si="15"/>
        <v>50</v>
      </c>
      <c r="W52" s="53">
        <f t="shared" si="16"/>
        <v>0</v>
      </c>
      <c r="X52" s="54">
        <f t="shared" si="17"/>
        <v>4</v>
      </c>
      <c r="Y52" s="15">
        <f t="shared" si="18"/>
        <v>12.5</v>
      </c>
      <c r="Z52" s="54">
        <v>24</v>
      </c>
      <c r="AA52" s="12">
        <v>5</v>
      </c>
      <c r="AB52" s="54" t="s">
        <v>797</v>
      </c>
      <c r="AC52" s="12">
        <v>0</v>
      </c>
      <c r="AD52" s="54" t="s">
        <v>797</v>
      </c>
      <c r="AE52" s="12">
        <v>0</v>
      </c>
      <c r="AF52" s="54">
        <v>16</v>
      </c>
      <c r="AG52" s="12">
        <v>15</v>
      </c>
      <c r="AH52" s="54" t="s">
        <v>797</v>
      </c>
      <c r="AI52" s="12">
        <v>0</v>
      </c>
      <c r="AJ52" s="54" t="s">
        <v>797</v>
      </c>
      <c r="AK52" s="12">
        <v>0</v>
      </c>
      <c r="AL52" s="54">
        <v>16</v>
      </c>
      <c r="AM52" s="12">
        <v>16</v>
      </c>
      <c r="AN52" s="54">
        <v>16</v>
      </c>
      <c r="AO52" s="12">
        <v>14</v>
      </c>
      <c r="AP52" s="183" t="s">
        <v>869</v>
      </c>
      <c r="AQ52" s="194">
        <v>3.5</v>
      </c>
      <c r="AR52" s="195" t="s">
        <v>798</v>
      </c>
      <c r="AS52" s="180">
        <v>1</v>
      </c>
      <c r="AT52" s="181">
        <v>3.6</v>
      </c>
      <c r="AU52" s="184">
        <v>0</v>
      </c>
      <c r="AV52" s="184">
        <v>0</v>
      </c>
      <c r="AW52" s="182" t="s">
        <v>797</v>
      </c>
      <c r="AX52" s="95">
        <v>43</v>
      </c>
      <c r="AY52" s="96" t="s">
        <v>847</v>
      </c>
      <c r="AZ52" s="97">
        <v>50</v>
      </c>
    </row>
    <row r="53" spans="3:52" x14ac:dyDescent="0.25">
      <c r="C53" s="90">
        <f t="shared" si="19"/>
        <v>44</v>
      </c>
      <c r="D53" s="197" t="s">
        <v>227</v>
      </c>
      <c r="E53" s="225" t="str">
        <f>_xlfn.XLOOKUP(D53, '[1]Парный рейтинг'!$D$10:$D$826,'[1]Парный рейтинг'!$P$10:$P$826, "")</f>
        <v/>
      </c>
      <c r="F53" s="172">
        <v>3.5</v>
      </c>
      <c r="G53" s="207">
        <f t="shared" si="2"/>
        <v>3.5</v>
      </c>
      <c r="H53" s="176"/>
      <c r="I53" s="27" t="str">
        <f t="shared" si="4"/>
        <v>3,5</v>
      </c>
      <c r="J53" s="208">
        <v>3.5</v>
      </c>
      <c r="K53" s="24"/>
      <c r="L53" s="2">
        <f t="shared" si="5"/>
        <v>1</v>
      </c>
      <c r="M53" s="5">
        <f t="shared" si="6"/>
        <v>3.5</v>
      </c>
      <c r="N53" s="196">
        <f t="shared" si="7"/>
        <v>0</v>
      </c>
      <c r="O53" s="196">
        <f t="shared" si="8"/>
        <v>0</v>
      </c>
      <c r="P53" s="17" t="str">
        <f t="shared" si="9"/>
        <v/>
      </c>
      <c r="Q53" s="16">
        <f t="shared" si="10"/>
        <v>44</v>
      </c>
      <c r="R53" s="10" t="str">
        <f t="shared" si="11"/>
        <v xml:space="preserve"> </v>
      </c>
      <c r="S53" s="25">
        <f t="shared" si="12"/>
        <v>44.6875</v>
      </c>
      <c r="T53" s="11">
        <f t="shared" si="13"/>
        <v>0</v>
      </c>
      <c r="U53" s="12" t="str">
        <f t="shared" si="14"/>
        <v xml:space="preserve"> </v>
      </c>
      <c r="V53" s="13">
        <f t="shared" si="15"/>
        <v>44.6875</v>
      </c>
      <c r="W53" s="53">
        <f t="shared" si="16"/>
        <v>0</v>
      </c>
      <c r="X53" s="54">
        <f t="shared" si="17"/>
        <v>4</v>
      </c>
      <c r="Y53" s="15">
        <f t="shared" si="18"/>
        <v>11.171875</v>
      </c>
      <c r="Z53" s="54">
        <v>17</v>
      </c>
      <c r="AA53" s="12">
        <v>13</v>
      </c>
      <c r="AB53" s="54">
        <v>17</v>
      </c>
      <c r="AC53" s="12">
        <v>12.6875</v>
      </c>
      <c r="AD53" s="54" t="s">
        <v>797</v>
      </c>
      <c r="AE53" s="12">
        <v>0</v>
      </c>
      <c r="AF53" s="54">
        <v>16</v>
      </c>
      <c r="AG53" s="12">
        <v>14</v>
      </c>
      <c r="AH53" s="54" t="s">
        <v>797</v>
      </c>
      <c r="AI53" s="12">
        <v>0</v>
      </c>
      <c r="AJ53" s="54">
        <v>32</v>
      </c>
      <c r="AK53" s="12">
        <v>5</v>
      </c>
      <c r="AL53" s="54" t="s">
        <v>797</v>
      </c>
      <c r="AM53" s="12">
        <v>0</v>
      </c>
      <c r="AN53" s="54" t="s">
        <v>797</v>
      </c>
      <c r="AO53" s="12">
        <v>0</v>
      </c>
      <c r="AP53" s="183" t="s">
        <v>895</v>
      </c>
      <c r="AQ53" s="194">
        <v>3.5</v>
      </c>
      <c r="AR53" s="195"/>
      <c r="AS53" s="180">
        <v>1</v>
      </c>
      <c r="AT53" s="181">
        <v>3.5</v>
      </c>
      <c r="AU53" s="184">
        <v>0</v>
      </c>
      <c r="AV53" s="184">
        <v>0</v>
      </c>
      <c r="AW53" s="182" t="s">
        <v>797</v>
      </c>
      <c r="AX53" s="95">
        <v>44</v>
      </c>
      <c r="AY53" s="96" t="s">
        <v>847</v>
      </c>
      <c r="AZ53" s="97">
        <v>44.6875</v>
      </c>
    </row>
    <row r="54" spans="3:52" x14ac:dyDescent="0.25">
      <c r="C54" s="90">
        <f t="shared" si="19"/>
        <v>45</v>
      </c>
      <c r="D54" s="3" t="s">
        <v>129</v>
      </c>
      <c r="E54" s="225" t="str">
        <f>_xlfn.XLOOKUP(D54, '[1]Парный рейтинг'!$D$10:$D$826,'[1]Парный рейтинг'!$P$10:$P$826, "")</f>
        <v/>
      </c>
      <c r="F54" s="172" t="str">
        <f t="shared" ref="F54:F85" si="20">IF(COUNTA(E54)&gt;0, E54, I54)</f>
        <v/>
      </c>
      <c r="G54" s="207" t="e">
        <f t="shared" si="2"/>
        <v>#VALUE!</v>
      </c>
      <c r="H54" s="176" t="str">
        <f t="shared" ref="H54:H85" si="21">IF(ISNUMBER(SEARCH("~*", F54)), "*", "")</f>
        <v/>
      </c>
      <c r="I54" s="27" t="str">
        <f t="shared" si="4"/>
        <v>4,5</v>
      </c>
      <c r="J54" s="208">
        <v>4.5</v>
      </c>
      <c r="K54" s="24" t="s">
        <v>797</v>
      </c>
      <c r="L54" s="2">
        <f t="shared" si="5"/>
        <v>1</v>
      </c>
      <c r="M54" s="5">
        <f t="shared" si="6"/>
        <v>4.5</v>
      </c>
      <c r="N54" s="196">
        <f t="shared" si="7"/>
        <v>0</v>
      </c>
      <c r="O54" s="196">
        <f t="shared" si="8"/>
        <v>0</v>
      </c>
      <c r="P54" s="17" t="str">
        <f t="shared" si="9"/>
        <v/>
      </c>
      <c r="Q54" s="16">
        <f t="shared" si="10"/>
        <v>45</v>
      </c>
      <c r="R54" s="10" t="str">
        <f t="shared" si="11"/>
        <v xml:space="preserve"> </v>
      </c>
      <c r="S54" s="25">
        <f t="shared" si="12"/>
        <v>44.4375</v>
      </c>
      <c r="T54" s="11">
        <f t="shared" si="13"/>
        <v>0</v>
      </c>
      <c r="U54" s="12" t="str">
        <f t="shared" si="14"/>
        <v xml:space="preserve"> </v>
      </c>
      <c r="V54" s="13">
        <f t="shared" si="15"/>
        <v>44.4375</v>
      </c>
      <c r="W54" s="53">
        <f t="shared" si="16"/>
        <v>0</v>
      </c>
      <c r="X54" s="54">
        <f t="shared" si="17"/>
        <v>4</v>
      </c>
      <c r="Y54" s="15">
        <f t="shared" si="18"/>
        <v>11.109375</v>
      </c>
      <c r="Z54" s="54" t="s">
        <v>797</v>
      </c>
      <c r="AA54" s="12">
        <v>0</v>
      </c>
      <c r="AB54" s="54">
        <v>16</v>
      </c>
      <c r="AC54" s="12">
        <v>18</v>
      </c>
      <c r="AD54" s="54" t="s">
        <v>797</v>
      </c>
      <c r="AE54" s="12">
        <v>0</v>
      </c>
      <c r="AF54" s="54" t="s">
        <v>797</v>
      </c>
      <c r="AG54" s="12">
        <v>0</v>
      </c>
      <c r="AH54" s="54">
        <v>16</v>
      </c>
      <c r="AI54" s="12">
        <v>18</v>
      </c>
      <c r="AJ54" s="54" t="s">
        <v>797</v>
      </c>
      <c r="AK54" s="12">
        <v>0</v>
      </c>
      <c r="AL54" s="54">
        <v>32</v>
      </c>
      <c r="AM54" s="12">
        <v>5.625</v>
      </c>
      <c r="AN54" s="54">
        <v>40</v>
      </c>
      <c r="AO54" s="12">
        <v>2.8125</v>
      </c>
      <c r="AP54" s="183" t="s">
        <v>894</v>
      </c>
      <c r="AQ54" s="194">
        <v>4.5</v>
      </c>
      <c r="AR54" s="195" t="s">
        <v>797</v>
      </c>
      <c r="AS54" s="180">
        <v>1</v>
      </c>
      <c r="AT54" s="181">
        <v>4.5</v>
      </c>
      <c r="AU54" s="184">
        <v>0</v>
      </c>
      <c r="AV54" s="184">
        <v>0</v>
      </c>
      <c r="AW54" s="182" t="s">
        <v>797</v>
      </c>
      <c r="AX54" s="95">
        <v>45</v>
      </c>
      <c r="AY54" s="96" t="s">
        <v>847</v>
      </c>
      <c r="AZ54" s="97">
        <v>44.4375</v>
      </c>
    </row>
    <row r="55" spans="3:52" x14ac:dyDescent="0.25">
      <c r="C55" s="90">
        <f t="shared" si="19"/>
        <v>46</v>
      </c>
      <c r="D55" s="3" t="s">
        <v>216</v>
      </c>
      <c r="E55" s="225" t="str">
        <f>_xlfn.XLOOKUP(D55, '[1]Парный рейтинг'!$D$10:$D$826,'[1]Парный рейтинг'!$P$10:$P$826, "")</f>
        <v/>
      </c>
      <c r="F55" s="172" t="str">
        <f t="shared" si="20"/>
        <v/>
      </c>
      <c r="G55" s="207" t="e">
        <f t="shared" si="2"/>
        <v>#VALUE!</v>
      </c>
      <c r="H55" s="176" t="str">
        <f t="shared" si="21"/>
        <v/>
      </c>
      <c r="I55" s="27" t="str">
        <f t="shared" si="4"/>
        <v>3,5</v>
      </c>
      <c r="J55" s="208">
        <v>3.5</v>
      </c>
      <c r="K55" s="24" t="s">
        <v>797</v>
      </c>
      <c r="L55" s="2">
        <f t="shared" si="5"/>
        <v>1</v>
      </c>
      <c r="M55" s="5">
        <f t="shared" si="6"/>
        <v>3.5</v>
      </c>
      <c r="N55" s="196">
        <f t="shared" si="7"/>
        <v>0</v>
      </c>
      <c r="O55" s="196">
        <f t="shared" si="8"/>
        <v>0</v>
      </c>
      <c r="P55" s="17" t="str">
        <f t="shared" si="9"/>
        <v/>
      </c>
      <c r="Q55" s="16">
        <f t="shared" si="10"/>
        <v>46</v>
      </c>
      <c r="R55" s="10" t="str">
        <f t="shared" si="11"/>
        <v xml:space="preserve"> </v>
      </c>
      <c r="S55" s="25">
        <f t="shared" si="12"/>
        <v>43.866666666666667</v>
      </c>
      <c r="T55" s="11">
        <f t="shared" si="13"/>
        <v>0</v>
      </c>
      <c r="U55" s="12" t="str">
        <f t="shared" si="14"/>
        <v xml:space="preserve"> </v>
      </c>
      <c r="V55" s="13">
        <f t="shared" si="15"/>
        <v>43.866666666666667</v>
      </c>
      <c r="W55" s="53">
        <f t="shared" si="16"/>
        <v>0</v>
      </c>
      <c r="X55" s="54">
        <f t="shared" si="17"/>
        <v>3</v>
      </c>
      <c r="Y55" s="15">
        <f t="shared" si="18"/>
        <v>14.622222222222222</v>
      </c>
      <c r="Z55" s="54" t="s">
        <v>797</v>
      </c>
      <c r="AA55" s="12">
        <v>0</v>
      </c>
      <c r="AB55" s="54" t="s">
        <v>797</v>
      </c>
      <c r="AC55" s="12">
        <v>0</v>
      </c>
      <c r="AD55" s="54">
        <v>16</v>
      </c>
      <c r="AE55" s="12">
        <v>8.8666666666666671</v>
      </c>
      <c r="AF55" s="54">
        <v>8</v>
      </c>
      <c r="AG55" s="12">
        <v>28</v>
      </c>
      <c r="AH55" s="54" t="s">
        <v>797</v>
      </c>
      <c r="AI55" s="12">
        <v>0</v>
      </c>
      <c r="AJ55" s="54">
        <v>19</v>
      </c>
      <c r="AK55" s="12">
        <v>7</v>
      </c>
      <c r="AL55" s="54" t="s">
        <v>797</v>
      </c>
      <c r="AM55" s="12">
        <v>0</v>
      </c>
      <c r="AN55" s="54" t="s">
        <v>797</v>
      </c>
      <c r="AO55" s="12">
        <v>0</v>
      </c>
      <c r="AP55" s="183" t="s">
        <v>895</v>
      </c>
      <c r="AQ55" s="194">
        <v>3.5</v>
      </c>
      <c r="AR55" s="195" t="s">
        <v>797</v>
      </c>
      <c r="AS55" s="180">
        <v>1</v>
      </c>
      <c r="AT55" s="181">
        <v>3.5</v>
      </c>
      <c r="AU55" s="184">
        <v>0</v>
      </c>
      <c r="AV55" s="184">
        <v>0</v>
      </c>
      <c r="AW55" s="182" t="s">
        <v>797</v>
      </c>
      <c r="AX55" s="95">
        <v>46</v>
      </c>
      <c r="AY55" s="96" t="s">
        <v>847</v>
      </c>
      <c r="AZ55" s="97">
        <v>43.866666666666667</v>
      </c>
    </row>
    <row r="56" spans="3:52" x14ac:dyDescent="0.25">
      <c r="C56" s="90">
        <f t="shared" si="19"/>
        <v>47</v>
      </c>
      <c r="D56" s="3" t="s">
        <v>200</v>
      </c>
      <c r="E56" s="225" t="str">
        <f>_xlfn.XLOOKUP(D56, '[1]Парный рейтинг'!$D$10:$D$826,'[1]Парный рейтинг'!$P$10:$P$826, "")</f>
        <v/>
      </c>
      <c r="F56" s="172" t="str">
        <f t="shared" si="20"/>
        <v/>
      </c>
      <c r="G56" s="207" t="e">
        <f t="shared" si="2"/>
        <v>#VALUE!</v>
      </c>
      <c r="H56" s="176" t="str">
        <f t="shared" si="21"/>
        <v/>
      </c>
      <c r="I56" s="27" t="str">
        <f t="shared" si="4"/>
        <v>3,5*</v>
      </c>
      <c r="J56" s="208">
        <v>3.5</v>
      </c>
      <c r="K56" s="24" t="s">
        <v>798</v>
      </c>
      <c r="L56" s="2">
        <f t="shared" si="5"/>
        <v>1</v>
      </c>
      <c r="M56" s="5">
        <f t="shared" si="6"/>
        <v>3.6</v>
      </c>
      <c r="N56" s="196">
        <f t="shared" si="7"/>
        <v>0</v>
      </c>
      <c r="O56" s="196">
        <f t="shared" si="8"/>
        <v>0</v>
      </c>
      <c r="P56" s="17" t="str">
        <f t="shared" si="9"/>
        <v/>
      </c>
      <c r="Q56" s="16">
        <f t="shared" si="10"/>
        <v>47</v>
      </c>
      <c r="R56" s="10" t="str">
        <f t="shared" si="11"/>
        <v xml:space="preserve"> </v>
      </c>
      <c r="S56" s="25">
        <f t="shared" si="12"/>
        <v>43.266666666666666</v>
      </c>
      <c r="T56" s="11">
        <f t="shared" si="13"/>
        <v>0</v>
      </c>
      <c r="U56" s="12" t="str">
        <f t="shared" si="14"/>
        <v xml:space="preserve"> </v>
      </c>
      <c r="V56" s="13">
        <f t="shared" si="15"/>
        <v>43.266666666666666</v>
      </c>
      <c r="W56" s="53">
        <f t="shared" si="16"/>
        <v>0</v>
      </c>
      <c r="X56" s="54">
        <f t="shared" si="17"/>
        <v>2</v>
      </c>
      <c r="Y56" s="15">
        <f t="shared" si="18"/>
        <v>21.633333333333333</v>
      </c>
      <c r="Z56" s="54">
        <v>8</v>
      </c>
      <c r="AA56" s="12">
        <v>33</v>
      </c>
      <c r="AB56" s="54">
        <v>18</v>
      </c>
      <c r="AC56" s="12">
        <v>10.266666666666667</v>
      </c>
      <c r="AD56" s="54" t="s">
        <v>797</v>
      </c>
      <c r="AE56" s="12">
        <v>0</v>
      </c>
      <c r="AF56" s="54" t="s">
        <v>797</v>
      </c>
      <c r="AG56" s="12">
        <v>0</v>
      </c>
      <c r="AH56" s="54" t="s">
        <v>797</v>
      </c>
      <c r="AI56" s="12">
        <v>0</v>
      </c>
      <c r="AJ56" s="54" t="s">
        <v>797</v>
      </c>
      <c r="AK56" s="12">
        <v>0</v>
      </c>
      <c r="AL56" s="54" t="s">
        <v>797</v>
      </c>
      <c r="AM56" s="12">
        <v>0</v>
      </c>
      <c r="AN56" s="54" t="s">
        <v>797</v>
      </c>
      <c r="AO56" s="12">
        <v>0</v>
      </c>
      <c r="AP56" s="183" t="s">
        <v>869</v>
      </c>
      <c r="AQ56" s="194">
        <v>3.5</v>
      </c>
      <c r="AR56" s="195" t="s">
        <v>798</v>
      </c>
      <c r="AS56" s="180">
        <v>1</v>
      </c>
      <c r="AT56" s="181">
        <v>3.6</v>
      </c>
      <c r="AU56" s="204">
        <v>0</v>
      </c>
      <c r="AV56" s="204">
        <v>0</v>
      </c>
      <c r="AW56" s="205" t="s">
        <v>797</v>
      </c>
      <c r="AX56" s="95">
        <v>47</v>
      </c>
      <c r="AY56" s="96" t="s">
        <v>847</v>
      </c>
      <c r="AZ56" s="97">
        <v>43.266666666666666</v>
      </c>
    </row>
    <row r="57" spans="3:52" x14ac:dyDescent="0.25">
      <c r="C57" s="90">
        <f t="shared" si="19"/>
        <v>48</v>
      </c>
      <c r="D57" s="3" t="s">
        <v>206</v>
      </c>
      <c r="E57" s="225" t="str">
        <f>_xlfn.XLOOKUP(D57, '[1]Парный рейтинг'!$D$10:$D$826,'[1]Парный рейтинг'!$P$10:$P$826, "")</f>
        <v/>
      </c>
      <c r="F57" s="172" t="str">
        <f t="shared" si="20"/>
        <v/>
      </c>
      <c r="G57" s="207" t="e">
        <f t="shared" si="2"/>
        <v>#VALUE!</v>
      </c>
      <c r="H57" s="176" t="str">
        <f t="shared" si="21"/>
        <v/>
      </c>
      <c r="I57" s="27" t="str">
        <f t="shared" si="4"/>
        <v>3,5</v>
      </c>
      <c r="J57" s="208">
        <v>3.5</v>
      </c>
      <c r="K57" s="24" t="s">
        <v>797</v>
      </c>
      <c r="L57" s="2">
        <f t="shared" si="5"/>
        <v>1</v>
      </c>
      <c r="M57" s="5">
        <f t="shared" si="6"/>
        <v>3.5</v>
      </c>
      <c r="N57" s="196">
        <f t="shared" si="7"/>
        <v>0</v>
      </c>
      <c r="O57" s="196">
        <f t="shared" si="8"/>
        <v>0</v>
      </c>
      <c r="P57" s="17" t="str">
        <f t="shared" si="9"/>
        <v/>
      </c>
      <c r="Q57" s="16">
        <f t="shared" si="10"/>
        <v>48</v>
      </c>
      <c r="R57" s="10" t="str">
        <f t="shared" si="11"/>
        <v xml:space="preserve"> </v>
      </c>
      <c r="S57" s="25">
        <f t="shared" si="12"/>
        <v>40.733333333333334</v>
      </c>
      <c r="T57" s="11">
        <f t="shared" si="13"/>
        <v>0</v>
      </c>
      <c r="U57" s="12" t="str">
        <f t="shared" si="14"/>
        <v xml:space="preserve"> </v>
      </c>
      <c r="V57" s="13">
        <f t="shared" si="15"/>
        <v>40.733333333333334</v>
      </c>
      <c r="W57" s="53">
        <f t="shared" si="16"/>
        <v>0</v>
      </c>
      <c r="X57" s="54">
        <f t="shared" si="17"/>
        <v>2</v>
      </c>
      <c r="Y57" s="15">
        <f t="shared" si="18"/>
        <v>20.366666666666667</v>
      </c>
      <c r="Z57" s="54" t="s">
        <v>797</v>
      </c>
      <c r="AA57" s="12">
        <v>0</v>
      </c>
      <c r="AB57" s="54" t="s">
        <v>797</v>
      </c>
      <c r="AC57" s="12">
        <v>0</v>
      </c>
      <c r="AD57" s="54">
        <v>12</v>
      </c>
      <c r="AE57" s="12">
        <v>10.733333333333334</v>
      </c>
      <c r="AF57" s="54">
        <v>8</v>
      </c>
      <c r="AG57" s="12">
        <v>30</v>
      </c>
      <c r="AH57" s="54" t="s">
        <v>797</v>
      </c>
      <c r="AI57" s="12">
        <v>0</v>
      </c>
      <c r="AJ57" s="54" t="s">
        <v>797</v>
      </c>
      <c r="AK57" s="12">
        <v>0</v>
      </c>
      <c r="AL57" s="54" t="s">
        <v>797</v>
      </c>
      <c r="AM57" s="12">
        <v>0</v>
      </c>
      <c r="AN57" s="54" t="s">
        <v>797</v>
      </c>
      <c r="AO57" s="12">
        <v>0</v>
      </c>
      <c r="AP57" s="183" t="s">
        <v>895</v>
      </c>
      <c r="AQ57" s="194">
        <v>3.5</v>
      </c>
      <c r="AR57" s="195" t="s">
        <v>797</v>
      </c>
      <c r="AS57" s="180">
        <v>1</v>
      </c>
      <c r="AT57" s="181">
        <v>3.5</v>
      </c>
      <c r="AU57" s="184">
        <v>0</v>
      </c>
      <c r="AV57" s="184">
        <v>0</v>
      </c>
      <c r="AW57" s="182" t="s">
        <v>797</v>
      </c>
      <c r="AX57" s="95">
        <v>48</v>
      </c>
      <c r="AY57" s="96" t="s">
        <v>847</v>
      </c>
      <c r="AZ57" s="97">
        <v>40.733333333333334</v>
      </c>
    </row>
    <row r="58" spans="3:52" x14ac:dyDescent="0.25">
      <c r="C58" s="90">
        <f t="shared" si="19"/>
        <v>49</v>
      </c>
      <c r="D58" s="3" t="s">
        <v>322</v>
      </c>
      <c r="E58" s="225" t="str">
        <f>_xlfn.XLOOKUP(D58, '[1]Парный рейтинг'!$D$10:$D$826,'[1]Парный рейтинг'!$P$10:$P$826, "")</f>
        <v/>
      </c>
      <c r="F58" s="172" t="str">
        <f t="shared" si="20"/>
        <v/>
      </c>
      <c r="G58" s="207" t="e">
        <f t="shared" si="2"/>
        <v>#VALUE!</v>
      </c>
      <c r="H58" s="176" t="str">
        <f t="shared" si="21"/>
        <v/>
      </c>
      <c r="I58" s="27" t="str">
        <f t="shared" si="4"/>
        <v>3,5</v>
      </c>
      <c r="J58" s="208">
        <v>3.5</v>
      </c>
      <c r="K58" s="24" t="s">
        <v>797</v>
      </c>
      <c r="L58" s="2">
        <f t="shared" si="5"/>
        <v>1</v>
      </c>
      <c r="M58" s="5">
        <f t="shared" si="6"/>
        <v>3.5</v>
      </c>
      <c r="N58" s="196">
        <f t="shared" si="7"/>
        <v>0</v>
      </c>
      <c r="O58" s="196">
        <f t="shared" si="8"/>
        <v>0</v>
      </c>
      <c r="P58" s="17" t="str">
        <f t="shared" si="9"/>
        <v/>
      </c>
      <c r="Q58" s="16">
        <f t="shared" si="10"/>
        <v>49</v>
      </c>
      <c r="R58" s="10" t="str">
        <f t="shared" si="11"/>
        <v xml:space="preserve"> </v>
      </c>
      <c r="S58" s="25">
        <f t="shared" si="12"/>
        <v>38.294642857142854</v>
      </c>
      <c r="T58" s="11">
        <f t="shared" si="13"/>
        <v>0</v>
      </c>
      <c r="U58" s="12" t="str">
        <f t="shared" si="14"/>
        <v xml:space="preserve"> </v>
      </c>
      <c r="V58" s="13">
        <f t="shared" si="15"/>
        <v>38.294642857142854</v>
      </c>
      <c r="W58" s="53">
        <f t="shared" si="16"/>
        <v>0</v>
      </c>
      <c r="X58" s="54">
        <f t="shared" si="17"/>
        <v>2</v>
      </c>
      <c r="Y58" s="15">
        <f t="shared" si="18"/>
        <v>19.147321428571427</v>
      </c>
      <c r="Z58" s="54" t="s">
        <v>797</v>
      </c>
      <c r="AA58" s="12">
        <v>0</v>
      </c>
      <c r="AB58" s="54" t="s">
        <v>797</v>
      </c>
      <c r="AC58" s="12">
        <v>0</v>
      </c>
      <c r="AD58" s="54">
        <v>12</v>
      </c>
      <c r="AE58" s="12">
        <v>9.8571428571428559</v>
      </c>
      <c r="AF58" s="54" t="s">
        <v>797</v>
      </c>
      <c r="AG58" s="12">
        <v>0</v>
      </c>
      <c r="AH58" s="54" t="s">
        <v>797</v>
      </c>
      <c r="AI58" s="12">
        <v>0</v>
      </c>
      <c r="AJ58" s="54">
        <v>8</v>
      </c>
      <c r="AK58" s="12">
        <v>28.4375</v>
      </c>
      <c r="AL58" s="54" t="s">
        <v>797</v>
      </c>
      <c r="AM58" s="12">
        <v>0</v>
      </c>
      <c r="AN58" s="54" t="s">
        <v>797</v>
      </c>
      <c r="AO58" s="12">
        <v>0</v>
      </c>
      <c r="AP58" s="183" t="s">
        <v>895</v>
      </c>
      <c r="AQ58" s="194">
        <v>3.5</v>
      </c>
      <c r="AR58" s="195" t="s">
        <v>797</v>
      </c>
      <c r="AS58" s="180">
        <v>1</v>
      </c>
      <c r="AT58" s="181">
        <v>3.5</v>
      </c>
      <c r="AU58" s="184">
        <v>0</v>
      </c>
      <c r="AV58" s="184">
        <v>0</v>
      </c>
      <c r="AW58" s="182" t="s">
        <v>797</v>
      </c>
      <c r="AX58" s="95">
        <v>49</v>
      </c>
      <c r="AY58" s="96" t="s">
        <v>847</v>
      </c>
      <c r="AZ58" s="97">
        <v>38.294642857142854</v>
      </c>
    </row>
    <row r="59" spans="3:52" x14ac:dyDescent="0.25">
      <c r="C59" s="90">
        <f t="shared" si="19"/>
        <v>50</v>
      </c>
      <c r="D59" s="3" t="s">
        <v>364</v>
      </c>
      <c r="E59" s="225" t="str">
        <f>_xlfn.XLOOKUP(D59, '[1]Парный рейтинг'!$D$10:$D$826,'[1]Парный рейтинг'!$P$10:$P$826, "")</f>
        <v/>
      </c>
      <c r="F59" s="172" t="str">
        <f t="shared" si="20"/>
        <v/>
      </c>
      <c r="G59" s="207" t="e">
        <f t="shared" si="2"/>
        <v>#VALUE!</v>
      </c>
      <c r="H59" s="176" t="str">
        <f t="shared" si="21"/>
        <v/>
      </c>
      <c r="I59" s="27" t="str">
        <f t="shared" si="4"/>
        <v>3,0</v>
      </c>
      <c r="J59" s="208">
        <v>3</v>
      </c>
      <c r="K59" s="24" t="s">
        <v>797</v>
      </c>
      <c r="L59" s="2">
        <f t="shared" si="5"/>
        <v>1</v>
      </c>
      <c r="M59" s="5">
        <f t="shared" si="6"/>
        <v>3</v>
      </c>
      <c r="N59" s="196">
        <f t="shared" si="7"/>
        <v>0</v>
      </c>
      <c r="O59" s="196">
        <f t="shared" si="8"/>
        <v>0</v>
      </c>
      <c r="P59" s="17" t="str">
        <f t="shared" si="9"/>
        <v/>
      </c>
      <c r="Q59" s="16">
        <f t="shared" si="10"/>
        <v>50</v>
      </c>
      <c r="R59" s="10" t="str">
        <f t="shared" si="11"/>
        <v xml:space="preserve"> </v>
      </c>
      <c r="S59" s="25">
        <f t="shared" si="12"/>
        <v>36.375</v>
      </c>
      <c r="T59" s="11">
        <f t="shared" si="13"/>
        <v>0</v>
      </c>
      <c r="U59" s="12" t="str">
        <f t="shared" si="14"/>
        <v xml:space="preserve"> </v>
      </c>
      <c r="V59" s="13">
        <f t="shared" si="15"/>
        <v>36.375</v>
      </c>
      <c r="W59" s="53">
        <f t="shared" si="16"/>
        <v>0</v>
      </c>
      <c r="X59" s="54">
        <f t="shared" si="17"/>
        <v>2</v>
      </c>
      <c r="Y59" s="15">
        <f t="shared" si="18"/>
        <v>18.1875</v>
      </c>
      <c r="Z59" s="54" t="s">
        <v>797</v>
      </c>
      <c r="AA59" s="12">
        <v>0</v>
      </c>
      <c r="AB59" s="54" t="s">
        <v>797</v>
      </c>
      <c r="AC59" s="12">
        <v>0</v>
      </c>
      <c r="AD59" s="54" t="s">
        <v>797</v>
      </c>
      <c r="AE59" s="12">
        <v>0</v>
      </c>
      <c r="AF59" s="54" t="s">
        <v>797</v>
      </c>
      <c r="AG59" s="12">
        <v>0</v>
      </c>
      <c r="AH59" s="54">
        <v>8</v>
      </c>
      <c r="AI59" s="12">
        <v>24.375</v>
      </c>
      <c r="AJ59" s="54">
        <v>16</v>
      </c>
      <c r="AK59" s="12">
        <v>12</v>
      </c>
      <c r="AL59" s="54" t="s">
        <v>797</v>
      </c>
      <c r="AM59" s="12">
        <v>0</v>
      </c>
      <c r="AN59" s="54" t="s">
        <v>797</v>
      </c>
      <c r="AO59" s="12">
        <v>0</v>
      </c>
      <c r="AP59" s="183" t="s">
        <v>896</v>
      </c>
      <c r="AQ59" s="194">
        <v>3</v>
      </c>
      <c r="AR59" s="195" t="s">
        <v>797</v>
      </c>
      <c r="AS59" s="180">
        <v>1</v>
      </c>
      <c r="AT59" s="181">
        <v>3</v>
      </c>
      <c r="AU59" s="184">
        <v>0</v>
      </c>
      <c r="AV59" s="184">
        <v>0</v>
      </c>
      <c r="AW59" s="182" t="s">
        <v>797</v>
      </c>
      <c r="AX59" s="95">
        <v>50</v>
      </c>
      <c r="AY59" s="96" t="s">
        <v>847</v>
      </c>
      <c r="AZ59" s="97">
        <v>36.375</v>
      </c>
    </row>
    <row r="60" spans="3:52" x14ac:dyDescent="0.25">
      <c r="C60" s="90">
        <f t="shared" si="19"/>
        <v>51</v>
      </c>
      <c r="D60" s="3" t="s">
        <v>173</v>
      </c>
      <c r="E60" s="225" t="str">
        <f>_xlfn.XLOOKUP(D60, '[1]Парный рейтинг'!$D$10:$D$826,'[1]Парный рейтинг'!$P$10:$P$826, "")</f>
        <v/>
      </c>
      <c r="F60" s="172" t="str">
        <f t="shared" si="20"/>
        <v/>
      </c>
      <c r="G60" s="207" t="e">
        <f t="shared" si="2"/>
        <v>#VALUE!</v>
      </c>
      <c r="H60" s="176" t="str">
        <f t="shared" si="21"/>
        <v/>
      </c>
      <c r="I60" s="27" t="str">
        <f t="shared" si="4"/>
        <v>4,0</v>
      </c>
      <c r="J60" s="208">
        <v>4</v>
      </c>
      <c r="K60" s="24" t="s">
        <v>797</v>
      </c>
      <c r="L60" s="2">
        <f t="shared" si="5"/>
        <v>1</v>
      </c>
      <c r="M60" s="5">
        <f t="shared" si="6"/>
        <v>4</v>
      </c>
      <c r="N60" s="196">
        <f t="shared" si="7"/>
        <v>0</v>
      </c>
      <c r="O60" s="196">
        <f t="shared" si="8"/>
        <v>0</v>
      </c>
      <c r="P60" s="17" t="str">
        <f t="shared" si="9"/>
        <v/>
      </c>
      <c r="Q60" s="16">
        <f t="shared" si="10"/>
        <v>51</v>
      </c>
      <c r="R60" s="10" t="str">
        <f t="shared" si="11"/>
        <v xml:space="preserve"> </v>
      </c>
      <c r="S60" s="25">
        <f t="shared" si="12"/>
        <v>36.266666666666666</v>
      </c>
      <c r="T60" s="11">
        <f t="shared" si="13"/>
        <v>0</v>
      </c>
      <c r="U60" s="12" t="str">
        <f t="shared" si="14"/>
        <v xml:space="preserve"> </v>
      </c>
      <c r="V60" s="13">
        <f t="shared" si="15"/>
        <v>36.266666666666666</v>
      </c>
      <c r="W60" s="53">
        <f t="shared" si="16"/>
        <v>0</v>
      </c>
      <c r="X60" s="54">
        <f t="shared" si="17"/>
        <v>2</v>
      </c>
      <c r="Y60" s="15">
        <f t="shared" si="18"/>
        <v>18.133333333333333</v>
      </c>
      <c r="Z60" s="54" t="s">
        <v>797</v>
      </c>
      <c r="AA60" s="12">
        <v>0</v>
      </c>
      <c r="AB60" s="54" t="s">
        <v>797</v>
      </c>
      <c r="AC60" s="12">
        <v>0</v>
      </c>
      <c r="AD60" s="54">
        <v>8</v>
      </c>
      <c r="AE60" s="12">
        <v>20.266666666666666</v>
      </c>
      <c r="AF60" s="54" t="s">
        <v>797</v>
      </c>
      <c r="AG60" s="12">
        <v>0</v>
      </c>
      <c r="AH60" s="54" t="s">
        <v>797</v>
      </c>
      <c r="AI60" s="12">
        <v>0</v>
      </c>
      <c r="AJ60" s="54">
        <v>16</v>
      </c>
      <c r="AK60" s="12">
        <v>16</v>
      </c>
      <c r="AL60" s="54" t="s">
        <v>797</v>
      </c>
      <c r="AM60" s="12">
        <v>0</v>
      </c>
      <c r="AN60" s="54" t="s">
        <v>797</v>
      </c>
      <c r="AO60" s="12">
        <v>0</v>
      </c>
      <c r="AP60" s="183" t="s">
        <v>892</v>
      </c>
      <c r="AQ60" s="194">
        <v>4</v>
      </c>
      <c r="AR60" s="195" t="s">
        <v>797</v>
      </c>
      <c r="AS60" s="180">
        <v>1</v>
      </c>
      <c r="AT60" s="181">
        <v>4</v>
      </c>
      <c r="AU60" s="184">
        <v>0</v>
      </c>
      <c r="AV60" s="184">
        <v>0</v>
      </c>
      <c r="AW60" s="182" t="s">
        <v>797</v>
      </c>
      <c r="AX60" s="95">
        <v>51</v>
      </c>
      <c r="AY60" s="96" t="s">
        <v>847</v>
      </c>
      <c r="AZ60" s="97">
        <v>36.266666666666666</v>
      </c>
    </row>
    <row r="61" spans="3:52" x14ac:dyDescent="0.25">
      <c r="C61" s="90">
        <f t="shared" si="19"/>
        <v>52</v>
      </c>
      <c r="D61" s="3" t="s">
        <v>167</v>
      </c>
      <c r="E61" s="225" t="str">
        <f>_xlfn.XLOOKUP(D61, '[1]Парный рейтинг'!$D$10:$D$826,'[1]Парный рейтинг'!$P$10:$P$826, "")</f>
        <v>3,5*</v>
      </c>
      <c r="F61" s="172" t="str">
        <f t="shared" si="20"/>
        <v>3,5*</v>
      </c>
      <c r="G61" s="207">
        <f t="shared" si="2"/>
        <v>3.5</v>
      </c>
      <c r="H61" s="176" t="str">
        <f t="shared" si="21"/>
        <v>*</v>
      </c>
      <c r="I61" s="27" t="str">
        <f t="shared" si="4"/>
        <v>3,5*</v>
      </c>
      <c r="J61" s="208">
        <v>3.5</v>
      </c>
      <c r="K61" s="226" t="s">
        <v>798</v>
      </c>
      <c r="L61" s="2">
        <f t="shared" si="5"/>
        <v>1</v>
      </c>
      <c r="M61" s="5">
        <f t="shared" si="6"/>
        <v>3.6</v>
      </c>
      <c r="N61" s="196">
        <f t="shared" si="7"/>
        <v>0</v>
      </c>
      <c r="O61" s="196">
        <f t="shared" si="8"/>
        <v>1</v>
      </c>
      <c r="P61" s="17" t="str">
        <f t="shared" si="9"/>
        <v xml:space="preserve"> +*</v>
      </c>
      <c r="Q61" s="16">
        <f t="shared" si="10"/>
        <v>52</v>
      </c>
      <c r="R61" s="10" t="str">
        <f t="shared" si="11"/>
        <v xml:space="preserve"> </v>
      </c>
      <c r="S61" s="25">
        <f t="shared" si="12"/>
        <v>35.933333333333337</v>
      </c>
      <c r="T61" s="11">
        <f t="shared" si="13"/>
        <v>0</v>
      </c>
      <c r="U61" s="12" t="str">
        <f t="shared" si="14"/>
        <v xml:space="preserve"> </v>
      </c>
      <c r="V61" s="13">
        <f t="shared" si="15"/>
        <v>35.933333333333337</v>
      </c>
      <c r="W61" s="53">
        <f t="shared" si="16"/>
        <v>0</v>
      </c>
      <c r="X61" s="54">
        <f t="shared" si="17"/>
        <v>1</v>
      </c>
      <c r="Y61" s="15">
        <f t="shared" si="18"/>
        <v>35.933333333333337</v>
      </c>
      <c r="Z61" s="54" t="s">
        <v>797</v>
      </c>
      <c r="AA61" s="12">
        <v>0</v>
      </c>
      <c r="AB61" s="54" t="s">
        <v>797</v>
      </c>
      <c r="AC61" s="12">
        <v>0</v>
      </c>
      <c r="AD61" s="54">
        <v>4</v>
      </c>
      <c r="AE61" s="12">
        <v>35.933333333333337</v>
      </c>
      <c r="AF61" s="54" t="s">
        <v>797</v>
      </c>
      <c r="AG61" s="12">
        <v>0</v>
      </c>
      <c r="AH61" s="54" t="s">
        <v>797</v>
      </c>
      <c r="AI61" s="12">
        <v>0</v>
      </c>
      <c r="AJ61" s="54" t="s">
        <v>797</v>
      </c>
      <c r="AK61" s="12">
        <v>0</v>
      </c>
      <c r="AL61" s="54" t="s">
        <v>797</v>
      </c>
      <c r="AM61" s="12">
        <v>0</v>
      </c>
      <c r="AN61" s="54" t="s">
        <v>797</v>
      </c>
      <c r="AO61" s="12">
        <v>0</v>
      </c>
      <c r="AP61" s="183" t="s">
        <v>895</v>
      </c>
      <c r="AQ61" s="194">
        <v>3.5</v>
      </c>
      <c r="AR61" s="195" t="s">
        <v>797</v>
      </c>
      <c r="AS61" s="180">
        <v>1</v>
      </c>
      <c r="AT61" s="181">
        <v>3.5</v>
      </c>
      <c r="AU61" s="184">
        <v>0</v>
      </c>
      <c r="AV61" s="184">
        <v>0</v>
      </c>
      <c r="AW61" s="182" t="s">
        <v>797</v>
      </c>
      <c r="AX61" s="95">
        <v>52</v>
      </c>
      <c r="AY61" s="96" t="s">
        <v>847</v>
      </c>
      <c r="AZ61" s="97">
        <v>35.933333333333337</v>
      </c>
    </row>
    <row r="62" spans="3:52" x14ac:dyDescent="0.25">
      <c r="C62" s="90">
        <f t="shared" si="19"/>
        <v>53</v>
      </c>
      <c r="D62" s="3" t="s">
        <v>74</v>
      </c>
      <c r="E62" s="225" t="str">
        <f>_xlfn.XLOOKUP(D62, '[1]Парный рейтинг'!$D$10:$D$826,'[1]Парный рейтинг'!$P$10:$P$826, "")</f>
        <v/>
      </c>
      <c r="F62" s="172" t="str">
        <f t="shared" si="20"/>
        <v/>
      </c>
      <c r="G62" s="207" t="e">
        <f t="shared" si="2"/>
        <v>#VALUE!</v>
      </c>
      <c r="H62" s="176" t="str">
        <f t="shared" si="21"/>
        <v/>
      </c>
      <c r="I62" s="27" t="str">
        <f t="shared" si="4"/>
        <v>3,5*</v>
      </c>
      <c r="J62" s="208">
        <v>3.5</v>
      </c>
      <c r="K62" s="24" t="s">
        <v>798</v>
      </c>
      <c r="L62" s="2">
        <f t="shared" si="5"/>
        <v>1</v>
      </c>
      <c r="M62" s="5">
        <f t="shared" si="6"/>
        <v>3.6</v>
      </c>
      <c r="N62" s="196">
        <f t="shared" si="7"/>
        <v>0</v>
      </c>
      <c r="O62" s="196">
        <f t="shared" si="8"/>
        <v>0</v>
      </c>
      <c r="P62" s="17" t="str">
        <f t="shared" si="9"/>
        <v/>
      </c>
      <c r="Q62" s="16">
        <f t="shared" si="10"/>
        <v>53</v>
      </c>
      <c r="R62" s="10" t="str">
        <f t="shared" si="11"/>
        <v xml:space="preserve"> </v>
      </c>
      <c r="S62" s="25">
        <f t="shared" si="12"/>
        <v>35.904166666666669</v>
      </c>
      <c r="T62" s="11">
        <f t="shared" si="13"/>
        <v>0</v>
      </c>
      <c r="U62" s="12" t="str">
        <f t="shared" si="14"/>
        <v xml:space="preserve"> </v>
      </c>
      <c r="V62" s="13">
        <f t="shared" si="15"/>
        <v>35.904166666666669</v>
      </c>
      <c r="W62" s="53">
        <f t="shared" si="16"/>
        <v>0</v>
      </c>
      <c r="X62" s="54">
        <f t="shared" si="17"/>
        <v>3</v>
      </c>
      <c r="Y62" s="15">
        <f t="shared" si="18"/>
        <v>11.968055555555557</v>
      </c>
      <c r="Z62" s="54" t="s">
        <v>797</v>
      </c>
      <c r="AA62" s="12">
        <v>0</v>
      </c>
      <c r="AB62" s="54" t="s">
        <v>797</v>
      </c>
      <c r="AC62" s="12">
        <v>0</v>
      </c>
      <c r="AD62" s="54" t="s">
        <v>797</v>
      </c>
      <c r="AE62" s="12">
        <v>0</v>
      </c>
      <c r="AF62" s="54" t="s">
        <v>797</v>
      </c>
      <c r="AG62" s="12">
        <v>0</v>
      </c>
      <c r="AH62" s="54">
        <v>8</v>
      </c>
      <c r="AI62" s="12">
        <v>28.4375</v>
      </c>
      <c r="AJ62" s="54" t="s">
        <v>797</v>
      </c>
      <c r="AK62" s="12">
        <v>0</v>
      </c>
      <c r="AL62" s="54">
        <v>24</v>
      </c>
      <c r="AM62" s="12">
        <v>5.6</v>
      </c>
      <c r="AN62" s="54">
        <v>48</v>
      </c>
      <c r="AO62" s="12">
        <v>1.8666666666666667</v>
      </c>
      <c r="AP62" s="183" t="s">
        <v>869</v>
      </c>
      <c r="AQ62" s="194">
        <v>3.5</v>
      </c>
      <c r="AR62" s="195" t="s">
        <v>798</v>
      </c>
      <c r="AS62" s="180">
        <v>1</v>
      </c>
      <c r="AT62" s="181">
        <v>3.6</v>
      </c>
      <c r="AU62" s="184">
        <v>0</v>
      </c>
      <c r="AV62" s="184">
        <v>0</v>
      </c>
      <c r="AW62" s="182" t="s">
        <v>797</v>
      </c>
      <c r="AX62" s="95">
        <v>53</v>
      </c>
      <c r="AY62" s="96" t="s">
        <v>847</v>
      </c>
      <c r="AZ62" s="97">
        <v>35.904166666666669</v>
      </c>
    </row>
    <row r="63" spans="3:52" x14ac:dyDescent="0.25">
      <c r="C63" s="90">
        <f t="shared" si="19"/>
        <v>54</v>
      </c>
      <c r="D63" s="3" t="s">
        <v>5</v>
      </c>
      <c r="E63" s="225" t="str">
        <f>_xlfn.XLOOKUP(D63, '[1]Парный рейтинг'!$D$10:$D$826,'[1]Парный рейтинг'!$P$10:$P$826, "")</f>
        <v/>
      </c>
      <c r="F63" s="172" t="str">
        <f t="shared" si="20"/>
        <v/>
      </c>
      <c r="G63" s="207" t="e">
        <f t="shared" si="2"/>
        <v>#VALUE!</v>
      </c>
      <c r="H63" s="176" t="str">
        <f t="shared" si="21"/>
        <v/>
      </c>
      <c r="I63" s="27" t="str">
        <f t="shared" si="4"/>
        <v>4,0</v>
      </c>
      <c r="J63" s="208">
        <v>4</v>
      </c>
      <c r="K63" s="24" t="s">
        <v>797</v>
      </c>
      <c r="L63" s="2">
        <f t="shared" si="5"/>
        <v>1</v>
      </c>
      <c r="M63" s="5">
        <f t="shared" si="6"/>
        <v>4</v>
      </c>
      <c r="N63" s="196">
        <f t="shared" si="7"/>
        <v>0</v>
      </c>
      <c r="O63" s="196">
        <f t="shared" si="8"/>
        <v>0</v>
      </c>
      <c r="P63" s="17" t="str">
        <f t="shared" si="9"/>
        <v/>
      </c>
      <c r="Q63" s="16">
        <f t="shared" si="10"/>
        <v>54</v>
      </c>
      <c r="R63" s="10" t="str">
        <f t="shared" si="11"/>
        <v xml:space="preserve"> </v>
      </c>
      <c r="S63" s="25">
        <f t="shared" si="12"/>
        <v>35</v>
      </c>
      <c r="T63" s="11">
        <f t="shared" si="13"/>
        <v>0</v>
      </c>
      <c r="U63" s="12" t="str">
        <f t="shared" si="14"/>
        <v xml:space="preserve"> </v>
      </c>
      <c r="V63" s="13">
        <f t="shared" si="15"/>
        <v>35</v>
      </c>
      <c r="W63" s="53">
        <f t="shared" si="16"/>
        <v>0</v>
      </c>
      <c r="X63" s="54">
        <f t="shared" si="17"/>
        <v>2</v>
      </c>
      <c r="Y63" s="15">
        <f t="shared" si="18"/>
        <v>17.5</v>
      </c>
      <c r="Z63" s="54" t="s">
        <v>797</v>
      </c>
      <c r="AA63" s="12">
        <v>0</v>
      </c>
      <c r="AB63" s="54">
        <v>8</v>
      </c>
      <c r="AC63" s="12">
        <v>32.5</v>
      </c>
      <c r="AD63" s="54" t="s">
        <v>797</v>
      </c>
      <c r="AE63" s="12">
        <v>0</v>
      </c>
      <c r="AF63" s="54" t="s">
        <v>797</v>
      </c>
      <c r="AG63" s="12">
        <v>0</v>
      </c>
      <c r="AH63" s="54" t="s">
        <v>797</v>
      </c>
      <c r="AI63" s="12">
        <v>0</v>
      </c>
      <c r="AJ63" s="54" t="s">
        <v>797</v>
      </c>
      <c r="AK63" s="12">
        <v>0</v>
      </c>
      <c r="AL63" s="54" t="s">
        <v>797</v>
      </c>
      <c r="AM63" s="12">
        <v>0</v>
      </c>
      <c r="AN63" s="54">
        <v>40</v>
      </c>
      <c r="AO63" s="12">
        <v>2.5</v>
      </c>
      <c r="AP63" s="183" t="s">
        <v>892</v>
      </c>
      <c r="AQ63" s="194">
        <v>4</v>
      </c>
      <c r="AR63" s="195" t="s">
        <v>797</v>
      </c>
      <c r="AS63" s="180">
        <v>1</v>
      </c>
      <c r="AT63" s="181">
        <v>4</v>
      </c>
      <c r="AU63" s="184">
        <v>0</v>
      </c>
      <c r="AV63" s="184">
        <v>0</v>
      </c>
      <c r="AW63" s="182" t="s">
        <v>797</v>
      </c>
      <c r="AX63" s="95">
        <v>54</v>
      </c>
      <c r="AY63" s="96" t="s">
        <v>847</v>
      </c>
      <c r="AZ63" s="97">
        <v>35</v>
      </c>
    </row>
    <row r="64" spans="3:52" x14ac:dyDescent="0.25">
      <c r="C64" s="90">
        <f t="shared" si="19"/>
        <v>55</v>
      </c>
      <c r="D64" s="3" t="s">
        <v>65</v>
      </c>
      <c r="E64" s="225" t="str">
        <f>_xlfn.XLOOKUP(D64, '[1]Парный рейтинг'!$D$10:$D$826,'[1]Парный рейтинг'!$P$10:$P$826, "")</f>
        <v/>
      </c>
      <c r="F64" s="172" t="str">
        <f t="shared" si="20"/>
        <v/>
      </c>
      <c r="G64" s="207" t="e">
        <f t="shared" si="2"/>
        <v>#VALUE!</v>
      </c>
      <c r="H64" s="176" t="str">
        <f t="shared" si="21"/>
        <v/>
      </c>
      <c r="I64" s="27" t="str">
        <f t="shared" si="4"/>
        <v>4,0</v>
      </c>
      <c r="J64" s="208">
        <v>4</v>
      </c>
      <c r="K64" s="24" t="s">
        <v>797</v>
      </c>
      <c r="L64" s="2">
        <f t="shared" si="5"/>
        <v>1</v>
      </c>
      <c r="M64" s="5">
        <f t="shared" si="6"/>
        <v>4</v>
      </c>
      <c r="N64" s="196">
        <f t="shared" si="7"/>
        <v>0</v>
      </c>
      <c r="O64" s="196">
        <f t="shared" si="8"/>
        <v>0</v>
      </c>
      <c r="P64" s="17" t="str">
        <f t="shared" si="9"/>
        <v/>
      </c>
      <c r="Q64" s="16">
        <f t="shared" si="10"/>
        <v>55</v>
      </c>
      <c r="R64" s="10" t="str">
        <f t="shared" si="11"/>
        <v xml:space="preserve"> </v>
      </c>
      <c r="S64" s="25">
        <f t="shared" si="12"/>
        <v>35</v>
      </c>
      <c r="T64" s="11">
        <f t="shared" si="13"/>
        <v>0</v>
      </c>
      <c r="U64" s="12" t="str">
        <f t="shared" si="14"/>
        <v xml:space="preserve"> </v>
      </c>
      <c r="V64" s="13">
        <f t="shared" si="15"/>
        <v>35</v>
      </c>
      <c r="W64" s="53">
        <f t="shared" si="16"/>
        <v>0</v>
      </c>
      <c r="X64" s="54">
        <f t="shared" si="17"/>
        <v>2</v>
      </c>
      <c r="Y64" s="15">
        <f t="shared" si="18"/>
        <v>17.5</v>
      </c>
      <c r="Z64" s="54" t="s">
        <v>797</v>
      </c>
      <c r="AA64" s="12">
        <v>0</v>
      </c>
      <c r="AB64" s="54" t="s">
        <v>797</v>
      </c>
      <c r="AC64" s="12">
        <v>0</v>
      </c>
      <c r="AD64" s="54" t="s">
        <v>797</v>
      </c>
      <c r="AE64" s="12">
        <v>0</v>
      </c>
      <c r="AF64" s="54" t="s">
        <v>797</v>
      </c>
      <c r="AG64" s="12">
        <v>0</v>
      </c>
      <c r="AH64" s="54" t="s">
        <v>797</v>
      </c>
      <c r="AI64" s="12">
        <v>0</v>
      </c>
      <c r="AJ64" s="54" t="s">
        <v>797</v>
      </c>
      <c r="AK64" s="12">
        <v>0</v>
      </c>
      <c r="AL64" s="54">
        <v>8</v>
      </c>
      <c r="AM64" s="12">
        <v>32.5</v>
      </c>
      <c r="AN64" s="54">
        <v>40</v>
      </c>
      <c r="AO64" s="12">
        <v>2.5</v>
      </c>
      <c r="AP64" s="183" t="s">
        <v>892</v>
      </c>
      <c r="AQ64" s="194">
        <v>4</v>
      </c>
      <c r="AR64" s="195" t="s">
        <v>797</v>
      </c>
      <c r="AS64" s="180">
        <v>1</v>
      </c>
      <c r="AT64" s="181">
        <v>4</v>
      </c>
      <c r="AU64" s="184">
        <v>0</v>
      </c>
      <c r="AV64" s="184">
        <v>0</v>
      </c>
      <c r="AW64" s="182" t="s">
        <v>797</v>
      </c>
      <c r="AX64" s="95">
        <v>55</v>
      </c>
      <c r="AY64" s="96" t="s">
        <v>847</v>
      </c>
      <c r="AZ64" s="97">
        <v>35</v>
      </c>
    </row>
    <row r="65" spans="3:52" x14ac:dyDescent="0.25">
      <c r="C65" s="90">
        <f t="shared" si="19"/>
        <v>56</v>
      </c>
      <c r="D65" s="3" t="s">
        <v>10</v>
      </c>
      <c r="E65" s="225" t="str">
        <f>_xlfn.XLOOKUP(D65, '[1]Парный рейтинг'!$D$10:$D$826,'[1]Парный рейтинг'!$P$10:$P$826, "")</f>
        <v/>
      </c>
      <c r="F65" s="172" t="str">
        <f t="shared" si="20"/>
        <v/>
      </c>
      <c r="G65" s="207" t="e">
        <f t="shared" si="2"/>
        <v>#VALUE!</v>
      </c>
      <c r="H65" s="176" t="str">
        <f t="shared" si="21"/>
        <v/>
      </c>
      <c r="I65" s="27" t="str">
        <f t="shared" si="4"/>
        <v>3,5*</v>
      </c>
      <c r="J65" s="208">
        <v>3.5</v>
      </c>
      <c r="K65" s="24" t="s">
        <v>798</v>
      </c>
      <c r="L65" s="2">
        <f t="shared" si="5"/>
        <v>1</v>
      </c>
      <c r="M65" s="5">
        <f t="shared" si="6"/>
        <v>3.6</v>
      </c>
      <c r="N65" s="196">
        <f t="shared" si="7"/>
        <v>0</v>
      </c>
      <c r="O65" s="196">
        <f t="shared" si="8"/>
        <v>0</v>
      </c>
      <c r="P65" s="17" t="str">
        <f t="shared" si="9"/>
        <v/>
      </c>
      <c r="Q65" s="16">
        <f t="shared" si="10"/>
        <v>56</v>
      </c>
      <c r="R65" s="10" t="str">
        <f t="shared" si="11"/>
        <v xml:space="preserve"> </v>
      </c>
      <c r="S65" s="25">
        <f t="shared" si="12"/>
        <v>34.833333333333336</v>
      </c>
      <c r="T65" s="11">
        <f t="shared" si="13"/>
        <v>0</v>
      </c>
      <c r="U65" s="12" t="str">
        <f t="shared" si="14"/>
        <v xml:space="preserve"> </v>
      </c>
      <c r="V65" s="13">
        <f t="shared" si="15"/>
        <v>34.833333333333336</v>
      </c>
      <c r="W65" s="53">
        <f t="shared" si="16"/>
        <v>0</v>
      </c>
      <c r="X65" s="54">
        <f t="shared" si="17"/>
        <v>4</v>
      </c>
      <c r="Y65" s="15">
        <f t="shared" si="18"/>
        <v>8.7083333333333339</v>
      </c>
      <c r="Z65" s="54" t="s">
        <v>797</v>
      </c>
      <c r="AA65" s="12">
        <v>0</v>
      </c>
      <c r="AB65" s="54" t="s">
        <v>797</v>
      </c>
      <c r="AC65" s="12">
        <v>0</v>
      </c>
      <c r="AD65" s="54">
        <v>12</v>
      </c>
      <c r="AE65" s="12">
        <v>11.5</v>
      </c>
      <c r="AF65" s="54" t="s">
        <v>797</v>
      </c>
      <c r="AG65" s="12">
        <v>0</v>
      </c>
      <c r="AH65" s="54">
        <v>16</v>
      </c>
      <c r="AI65" s="12">
        <v>16</v>
      </c>
      <c r="AJ65" s="54" t="s">
        <v>797</v>
      </c>
      <c r="AK65" s="12">
        <v>0</v>
      </c>
      <c r="AL65" s="54">
        <v>32</v>
      </c>
      <c r="AM65" s="12">
        <v>5</v>
      </c>
      <c r="AN65" s="54">
        <v>40</v>
      </c>
      <c r="AO65" s="12">
        <v>2.3333333333333335</v>
      </c>
      <c r="AP65" s="183" t="s">
        <v>869</v>
      </c>
      <c r="AQ65" s="194">
        <v>3.5</v>
      </c>
      <c r="AR65" s="195" t="s">
        <v>798</v>
      </c>
      <c r="AS65" s="180">
        <v>1</v>
      </c>
      <c r="AT65" s="181">
        <v>3.6</v>
      </c>
      <c r="AU65" s="184">
        <v>0</v>
      </c>
      <c r="AV65" s="184">
        <v>0</v>
      </c>
      <c r="AW65" s="182" t="s">
        <v>797</v>
      </c>
      <c r="AX65" s="95">
        <v>56</v>
      </c>
      <c r="AY65" s="96" t="s">
        <v>847</v>
      </c>
      <c r="AZ65" s="97">
        <v>34.833333333333336</v>
      </c>
    </row>
    <row r="66" spans="3:52" x14ac:dyDescent="0.25">
      <c r="C66" s="90">
        <f t="shared" si="19"/>
        <v>57</v>
      </c>
      <c r="D66" s="3" t="s">
        <v>166</v>
      </c>
      <c r="E66" s="225" t="str">
        <f>_xlfn.XLOOKUP(D66, '[1]Парный рейтинг'!$D$10:$D$826,'[1]Парный рейтинг'!$P$10:$P$826, "")</f>
        <v/>
      </c>
      <c r="F66" s="172" t="str">
        <f t="shared" si="20"/>
        <v/>
      </c>
      <c r="G66" s="207" t="e">
        <f t="shared" si="2"/>
        <v>#VALUE!</v>
      </c>
      <c r="H66" s="176" t="str">
        <f t="shared" si="21"/>
        <v/>
      </c>
      <c r="I66" s="27" t="str">
        <f t="shared" si="4"/>
        <v>3,5</v>
      </c>
      <c r="J66" s="208">
        <v>3.5</v>
      </c>
      <c r="K66" s="24" t="s">
        <v>797</v>
      </c>
      <c r="L66" s="2">
        <f t="shared" si="5"/>
        <v>1</v>
      </c>
      <c r="M66" s="5">
        <f t="shared" si="6"/>
        <v>3.5</v>
      </c>
      <c r="N66" s="196">
        <f t="shared" si="7"/>
        <v>0</v>
      </c>
      <c r="O66" s="196">
        <f t="shared" si="8"/>
        <v>0</v>
      </c>
      <c r="P66" s="17" t="str">
        <f t="shared" si="9"/>
        <v/>
      </c>
      <c r="Q66" s="16">
        <f t="shared" si="10"/>
        <v>57</v>
      </c>
      <c r="R66" s="10" t="str">
        <f t="shared" si="11"/>
        <v xml:space="preserve"> </v>
      </c>
      <c r="S66" s="25">
        <f t="shared" si="12"/>
        <v>34.666666666666671</v>
      </c>
      <c r="T66" s="11">
        <f t="shared" si="13"/>
        <v>0</v>
      </c>
      <c r="U66" s="12" t="str">
        <f t="shared" si="14"/>
        <v xml:space="preserve"> </v>
      </c>
      <c r="V66" s="13">
        <f t="shared" si="15"/>
        <v>34.666666666666671</v>
      </c>
      <c r="W66" s="53">
        <f t="shared" si="16"/>
        <v>0</v>
      </c>
      <c r="X66" s="54">
        <f t="shared" si="17"/>
        <v>3</v>
      </c>
      <c r="Y66" s="15">
        <f t="shared" si="18"/>
        <v>11.555555555555557</v>
      </c>
      <c r="Z66" s="54" t="s">
        <v>797</v>
      </c>
      <c r="AA66" s="12">
        <v>0</v>
      </c>
      <c r="AB66" s="54" t="s">
        <v>797</v>
      </c>
      <c r="AC66" s="12">
        <v>0</v>
      </c>
      <c r="AD66" s="54" t="s">
        <v>797</v>
      </c>
      <c r="AE66" s="12">
        <v>0</v>
      </c>
      <c r="AF66" s="54" t="s">
        <v>797</v>
      </c>
      <c r="AG66" s="12">
        <v>0</v>
      </c>
      <c r="AH66" s="54">
        <v>16</v>
      </c>
      <c r="AI66" s="12">
        <v>16</v>
      </c>
      <c r="AJ66" s="54" t="s">
        <v>797</v>
      </c>
      <c r="AK66" s="12">
        <v>0</v>
      </c>
      <c r="AL66" s="54">
        <v>32</v>
      </c>
      <c r="AM66" s="12">
        <v>4.666666666666667</v>
      </c>
      <c r="AN66" s="54">
        <v>16</v>
      </c>
      <c r="AO66" s="12">
        <v>14</v>
      </c>
      <c r="AP66" s="183" t="s">
        <v>895</v>
      </c>
      <c r="AQ66" s="194">
        <v>3.5</v>
      </c>
      <c r="AR66" s="195" t="s">
        <v>797</v>
      </c>
      <c r="AS66" s="180">
        <v>1</v>
      </c>
      <c r="AT66" s="181">
        <v>3.5</v>
      </c>
      <c r="AU66" s="184">
        <v>0</v>
      </c>
      <c r="AV66" s="184">
        <v>0</v>
      </c>
      <c r="AW66" s="182" t="s">
        <v>797</v>
      </c>
      <c r="AX66" s="95">
        <v>57</v>
      </c>
      <c r="AY66" s="96" t="s">
        <v>847</v>
      </c>
      <c r="AZ66" s="97">
        <v>34.666666666666671</v>
      </c>
    </row>
    <row r="67" spans="3:52" x14ac:dyDescent="0.25">
      <c r="C67" s="90">
        <f t="shared" si="19"/>
        <v>58</v>
      </c>
      <c r="D67" s="3" t="s">
        <v>39</v>
      </c>
      <c r="E67" s="225" t="str">
        <f>_xlfn.XLOOKUP(D67, '[1]Парный рейтинг'!$D$10:$D$826,'[1]Парный рейтинг'!$P$10:$P$826, "")</f>
        <v/>
      </c>
      <c r="F67" s="172" t="str">
        <f t="shared" si="20"/>
        <v/>
      </c>
      <c r="G67" s="207" t="e">
        <f t="shared" si="2"/>
        <v>#VALUE!</v>
      </c>
      <c r="H67" s="176" t="str">
        <f t="shared" si="21"/>
        <v/>
      </c>
      <c r="I67" s="27" t="str">
        <f t="shared" si="4"/>
        <v>4,0*</v>
      </c>
      <c r="J67" s="208">
        <v>4</v>
      </c>
      <c r="K67" s="24" t="s">
        <v>798</v>
      </c>
      <c r="L67" s="2">
        <f t="shared" si="5"/>
        <v>1</v>
      </c>
      <c r="M67" s="5">
        <f t="shared" si="6"/>
        <v>4.0999999999999996</v>
      </c>
      <c r="N67" s="196">
        <f t="shared" si="7"/>
        <v>0</v>
      </c>
      <c r="O67" s="196">
        <f t="shared" si="8"/>
        <v>0</v>
      </c>
      <c r="P67" s="17" t="str">
        <f t="shared" si="9"/>
        <v/>
      </c>
      <c r="Q67" s="16">
        <f t="shared" si="10"/>
        <v>58</v>
      </c>
      <c r="R67" s="10" t="str">
        <f t="shared" si="11"/>
        <v xml:space="preserve"> </v>
      </c>
      <c r="S67" s="25">
        <f t="shared" si="12"/>
        <v>34.133333333333333</v>
      </c>
      <c r="T67" s="11">
        <f t="shared" si="13"/>
        <v>0</v>
      </c>
      <c r="U67" s="12" t="str">
        <f t="shared" si="14"/>
        <v xml:space="preserve"> </v>
      </c>
      <c r="V67" s="13">
        <f t="shared" si="15"/>
        <v>34.133333333333333</v>
      </c>
      <c r="W67" s="53">
        <f t="shared" si="16"/>
        <v>0</v>
      </c>
      <c r="X67" s="54">
        <f t="shared" si="17"/>
        <v>2</v>
      </c>
      <c r="Y67" s="15">
        <f t="shared" si="18"/>
        <v>17.066666666666666</v>
      </c>
      <c r="Z67" s="54" t="s">
        <v>797</v>
      </c>
      <c r="AA67" s="12">
        <v>0</v>
      </c>
      <c r="AB67" s="54" t="s">
        <v>797</v>
      </c>
      <c r="AC67" s="12">
        <v>0</v>
      </c>
      <c r="AD67" s="54" t="s">
        <v>797</v>
      </c>
      <c r="AE67" s="12">
        <v>0</v>
      </c>
      <c r="AF67" s="54" t="s">
        <v>797</v>
      </c>
      <c r="AG67" s="12">
        <v>0</v>
      </c>
      <c r="AH67" s="54" t="s">
        <v>797</v>
      </c>
      <c r="AI67" s="12">
        <v>0</v>
      </c>
      <c r="AJ67" s="54" t="s">
        <v>797</v>
      </c>
      <c r="AK67" s="12">
        <v>0</v>
      </c>
      <c r="AL67" s="54">
        <v>16</v>
      </c>
      <c r="AM67" s="12">
        <v>17.066666666666666</v>
      </c>
      <c r="AN67" s="54">
        <v>16</v>
      </c>
      <c r="AO67" s="12">
        <v>17.066666666666666</v>
      </c>
      <c r="AP67" s="183" t="s">
        <v>866</v>
      </c>
      <c r="AQ67" s="194">
        <v>4</v>
      </c>
      <c r="AR67" s="195" t="s">
        <v>798</v>
      </c>
      <c r="AS67" s="180">
        <v>1</v>
      </c>
      <c r="AT67" s="181">
        <v>4.0999999999999996</v>
      </c>
      <c r="AU67" s="184">
        <v>0</v>
      </c>
      <c r="AV67" s="184">
        <v>0</v>
      </c>
      <c r="AW67" s="182" t="s">
        <v>797</v>
      </c>
      <c r="AX67" s="95">
        <v>58</v>
      </c>
      <c r="AY67" s="96" t="s">
        <v>847</v>
      </c>
      <c r="AZ67" s="97">
        <v>34.133333333333333</v>
      </c>
    </row>
    <row r="68" spans="3:52" x14ac:dyDescent="0.25">
      <c r="C68" s="90">
        <f t="shared" si="19"/>
        <v>59</v>
      </c>
      <c r="D68" s="3" t="s">
        <v>75</v>
      </c>
      <c r="E68" s="225" t="str">
        <f>_xlfn.XLOOKUP(D68, '[1]Парный рейтинг'!$D$10:$D$826,'[1]Парный рейтинг'!$P$10:$P$826, "")</f>
        <v/>
      </c>
      <c r="F68" s="172" t="str">
        <f t="shared" si="20"/>
        <v/>
      </c>
      <c r="G68" s="207" t="e">
        <f t="shared" si="2"/>
        <v>#VALUE!</v>
      </c>
      <c r="H68" s="176" t="str">
        <f t="shared" si="21"/>
        <v/>
      </c>
      <c r="I68" s="27" t="str">
        <f t="shared" si="4"/>
        <v>4,0</v>
      </c>
      <c r="J68" s="208">
        <v>4</v>
      </c>
      <c r="K68" s="24" t="s">
        <v>797</v>
      </c>
      <c r="L68" s="2">
        <f t="shared" si="5"/>
        <v>1</v>
      </c>
      <c r="M68" s="5">
        <f t="shared" si="6"/>
        <v>4</v>
      </c>
      <c r="N68" s="196">
        <f t="shared" si="7"/>
        <v>0</v>
      </c>
      <c r="O68" s="196">
        <f t="shared" si="8"/>
        <v>0</v>
      </c>
      <c r="P68" s="17" t="str">
        <f t="shared" si="9"/>
        <v/>
      </c>
      <c r="Q68" s="16">
        <f t="shared" si="10"/>
        <v>59</v>
      </c>
      <c r="R68" s="10" t="str">
        <f t="shared" si="11"/>
        <v xml:space="preserve"> </v>
      </c>
      <c r="S68" s="25">
        <f t="shared" si="12"/>
        <v>32.5</v>
      </c>
      <c r="T68" s="11">
        <f t="shared" si="13"/>
        <v>0</v>
      </c>
      <c r="U68" s="12" t="str">
        <f t="shared" si="14"/>
        <v xml:space="preserve"> </v>
      </c>
      <c r="V68" s="13">
        <f t="shared" si="15"/>
        <v>32.5</v>
      </c>
      <c r="W68" s="53">
        <f t="shared" si="16"/>
        <v>0</v>
      </c>
      <c r="X68" s="54">
        <f t="shared" si="17"/>
        <v>1</v>
      </c>
      <c r="Y68" s="15">
        <f t="shared" si="18"/>
        <v>32.5</v>
      </c>
      <c r="Z68" s="54" t="s">
        <v>797</v>
      </c>
      <c r="AA68" s="12">
        <v>0</v>
      </c>
      <c r="AB68" s="54" t="s">
        <v>797</v>
      </c>
      <c r="AC68" s="12">
        <v>0</v>
      </c>
      <c r="AD68" s="54" t="s">
        <v>797</v>
      </c>
      <c r="AE68" s="12">
        <v>0</v>
      </c>
      <c r="AF68" s="54" t="s">
        <v>797</v>
      </c>
      <c r="AG68" s="12">
        <v>0</v>
      </c>
      <c r="AH68" s="54" t="s">
        <v>797</v>
      </c>
      <c r="AI68" s="12">
        <v>0</v>
      </c>
      <c r="AJ68" s="54">
        <v>8</v>
      </c>
      <c r="AK68" s="12">
        <v>32.5</v>
      </c>
      <c r="AL68" s="54" t="s">
        <v>797</v>
      </c>
      <c r="AM68" s="12">
        <v>0</v>
      </c>
      <c r="AN68" s="54" t="s">
        <v>797</v>
      </c>
      <c r="AO68" s="12">
        <v>0</v>
      </c>
      <c r="AP68" s="183" t="s">
        <v>892</v>
      </c>
      <c r="AQ68" s="194">
        <v>4</v>
      </c>
      <c r="AR68" s="195" t="s">
        <v>797</v>
      </c>
      <c r="AS68" s="180">
        <v>1</v>
      </c>
      <c r="AT68" s="181">
        <v>4</v>
      </c>
      <c r="AU68" s="184">
        <v>0</v>
      </c>
      <c r="AV68" s="184">
        <v>0</v>
      </c>
      <c r="AW68" s="182" t="s">
        <v>797</v>
      </c>
      <c r="AX68" s="95">
        <v>59</v>
      </c>
      <c r="AY68" s="96" t="s">
        <v>847</v>
      </c>
      <c r="AZ68" s="97">
        <v>32.5</v>
      </c>
    </row>
    <row r="69" spans="3:52" x14ac:dyDescent="0.25">
      <c r="C69" s="90">
        <f t="shared" si="19"/>
        <v>60</v>
      </c>
      <c r="D69" s="3" t="s">
        <v>43</v>
      </c>
      <c r="E69" s="225" t="str">
        <f>_xlfn.XLOOKUP(D69, '[1]Парный рейтинг'!$D$10:$D$826,'[1]Парный рейтинг'!$P$10:$P$826, "")</f>
        <v/>
      </c>
      <c r="F69" s="172" t="str">
        <f t="shared" si="20"/>
        <v/>
      </c>
      <c r="G69" s="207" t="e">
        <f t="shared" si="2"/>
        <v>#VALUE!</v>
      </c>
      <c r="H69" s="176" t="str">
        <f t="shared" si="21"/>
        <v/>
      </c>
      <c r="I69" s="27" t="str">
        <f t="shared" si="4"/>
        <v>4,0</v>
      </c>
      <c r="J69" s="208">
        <v>4</v>
      </c>
      <c r="K69" s="24" t="s">
        <v>797</v>
      </c>
      <c r="L69" s="2">
        <f t="shared" si="5"/>
        <v>1</v>
      </c>
      <c r="M69" s="5">
        <f t="shared" si="6"/>
        <v>4</v>
      </c>
      <c r="N69" s="196">
        <f t="shared" si="7"/>
        <v>0</v>
      </c>
      <c r="O69" s="196">
        <f t="shared" si="8"/>
        <v>0</v>
      </c>
      <c r="P69" s="17" t="str">
        <f t="shared" si="9"/>
        <v/>
      </c>
      <c r="Q69" s="16">
        <f t="shared" si="10"/>
        <v>60</v>
      </c>
      <c r="R69" s="10" t="str">
        <f t="shared" si="11"/>
        <v xml:space="preserve"> </v>
      </c>
      <c r="S69" s="25">
        <f t="shared" si="12"/>
        <v>32.5</v>
      </c>
      <c r="T69" s="11">
        <f t="shared" si="13"/>
        <v>0</v>
      </c>
      <c r="U69" s="12" t="str">
        <f t="shared" si="14"/>
        <v xml:space="preserve"> </v>
      </c>
      <c r="V69" s="13">
        <f t="shared" si="15"/>
        <v>32.5</v>
      </c>
      <c r="W69" s="53">
        <f t="shared" si="16"/>
        <v>0</v>
      </c>
      <c r="X69" s="54">
        <f t="shared" si="17"/>
        <v>1</v>
      </c>
      <c r="Y69" s="15">
        <f t="shared" si="18"/>
        <v>32.5</v>
      </c>
      <c r="Z69" s="54" t="s">
        <v>797</v>
      </c>
      <c r="AA69" s="12">
        <v>0</v>
      </c>
      <c r="AB69" s="54" t="s">
        <v>797</v>
      </c>
      <c r="AC69" s="12">
        <v>0</v>
      </c>
      <c r="AD69" s="54" t="s">
        <v>797</v>
      </c>
      <c r="AE69" s="12">
        <v>0</v>
      </c>
      <c r="AF69" s="54" t="s">
        <v>797</v>
      </c>
      <c r="AG69" s="12">
        <v>0</v>
      </c>
      <c r="AH69" s="54" t="s">
        <v>797</v>
      </c>
      <c r="AI69" s="12">
        <v>0</v>
      </c>
      <c r="AJ69" s="54" t="s">
        <v>797</v>
      </c>
      <c r="AK69" s="12">
        <v>0</v>
      </c>
      <c r="AL69" s="54" t="s">
        <v>797</v>
      </c>
      <c r="AM69" s="12">
        <v>0</v>
      </c>
      <c r="AN69" s="54">
        <v>8</v>
      </c>
      <c r="AO69" s="12">
        <v>32.5</v>
      </c>
      <c r="AP69" s="183" t="s">
        <v>892</v>
      </c>
      <c r="AQ69" s="194">
        <v>4</v>
      </c>
      <c r="AR69" s="195" t="s">
        <v>797</v>
      </c>
      <c r="AS69" s="180">
        <v>1</v>
      </c>
      <c r="AT69" s="181">
        <v>4</v>
      </c>
      <c r="AU69" s="184">
        <v>0</v>
      </c>
      <c r="AV69" s="184">
        <v>0</v>
      </c>
      <c r="AW69" s="182" t="s">
        <v>797</v>
      </c>
      <c r="AX69" s="95">
        <v>60</v>
      </c>
      <c r="AY69" s="96" t="s">
        <v>847</v>
      </c>
      <c r="AZ69" s="97">
        <v>32.5</v>
      </c>
    </row>
    <row r="70" spans="3:52" x14ac:dyDescent="0.25">
      <c r="C70" s="90">
        <f t="shared" si="19"/>
        <v>61</v>
      </c>
      <c r="D70" s="3" t="s">
        <v>42</v>
      </c>
      <c r="E70" s="225" t="str">
        <f>_xlfn.XLOOKUP(D70, '[1]Парный рейтинг'!$D$10:$D$826,'[1]Парный рейтинг'!$P$10:$P$826, "")</f>
        <v/>
      </c>
      <c r="F70" s="172" t="str">
        <f t="shared" si="20"/>
        <v/>
      </c>
      <c r="G70" s="207" t="e">
        <f t="shared" si="2"/>
        <v>#VALUE!</v>
      </c>
      <c r="H70" s="176" t="str">
        <f t="shared" si="21"/>
        <v/>
      </c>
      <c r="I70" s="27" t="str">
        <f t="shared" si="4"/>
        <v>4,0</v>
      </c>
      <c r="J70" s="208">
        <v>4</v>
      </c>
      <c r="K70" s="24" t="s">
        <v>797</v>
      </c>
      <c r="L70" s="2">
        <f t="shared" si="5"/>
        <v>1</v>
      </c>
      <c r="M70" s="5">
        <f t="shared" si="6"/>
        <v>4</v>
      </c>
      <c r="N70" s="196">
        <f t="shared" si="7"/>
        <v>0</v>
      </c>
      <c r="O70" s="196">
        <f t="shared" si="8"/>
        <v>0</v>
      </c>
      <c r="P70" s="17" t="str">
        <f t="shared" si="9"/>
        <v/>
      </c>
      <c r="Q70" s="16">
        <f t="shared" si="10"/>
        <v>61</v>
      </c>
      <c r="R70" s="10" t="str">
        <f t="shared" si="11"/>
        <v xml:space="preserve"> </v>
      </c>
      <c r="S70" s="25">
        <f t="shared" si="12"/>
        <v>30.333333333333332</v>
      </c>
      <c r="T70" s="11">
        <f t="shared" si="13"/>
        <v>0</v>
      </c>
      <c r="U70" s="12" t="str">
        <f t="shared" si="14"/>
        <v xml:space="preserve"> </v>
      </c>
      <c r="V70" s="13">
        <f t="shared" si="15"/>
        <v>30.333333333333332</v>
      </c>
      <c r="W70" s="53">
        <f t="shared" si="16"/>
        <v>0</v>
      </c>
      <c r="X70" s="54">
        <f t="shared" si="17"/>
        <v>1</v>
      </c>
      <c r="Y70" s="15">
        <f t="shared" si="18"/>
        <v>30.333333333333332</v>
      </c>
      <c r="Z70" s="54" t="s">
        <v>797</v>
      </c>
      <c r="AA70" s="12">
        <v>0</v>
      </c>
      <c r="AB70" s="54" t="s">
        <v>797</v>
      </c>
      <c r="AC70" s="12">
        <v>0</v>
      </c>
      <c r="AD70" s="54" t="s">
        <v>797</v>
      </c>
      <c r="AE70" s="12">
        <v>0</v>
      </c>
      <c r="AF70" s="54" t="s">
        <v>797</v>
      </c>
      <c r="AG70" s="12">
        <v>0</v>
      </c>
      <c r="AH70" s="54" t="s">
        <v>797</v>
      </c>
      <c r="AI70" s="12">
        <v>0</v>
      </c>
      <c r="AJ70" s="54" t="s">
        <v>797</v>
      </c>
      <c r="AK70" s="12">
        <v>0</v>
      </c>
      <c r="AL70" s="54" t="s">
        <v>797</v>
      </c>
      <c r="AM70" s="12">
        <v>0</v>
      </c>
      <c r="AN70" s="54">
        <v>8</v>
      </c>
      <c r="AO70" s="12">
        <v>30.333333333333332</v>
      </c>
      <c r="AP70" s="183" t="s">
        <v>892</v>
      </c>
      <c r="AQ70" s="194">
        <v>4</v>
      </c>
      <c r="AR70" s="195" t="s">
        <v>797</v>
      </c>
      <c r="AS70" s="180">
        <v>1</v>
      </c>
      <c r="AT70" s="181">
        <v>4</v>
      </c>
      <c r="AU70" s="184">
        <v>0</v>
      </c>
      <c r="AV70" s="184">
        <v>0</v>
      </c>
      <c r="AW70" s="182" t="s">
        <v>797</v>
      </c>
      <c r="AX70" s="95">
        <v>61</v>
      </c>
      <c r="AY70" s="96" t="s">
        <v>847</v>
      </c>
      <c r="AZ70" s="97">
        <v>30.333333333333332</v>
      </c>
    </row>
    <row r="71" spans="3:52" x14ac:dyDescent="0.25">
      <c r="C71" s="90">
        <f t="shared" si="19"/>
        <v>62</v>
      </c>
      <c r="D71" s="3" t="s">
        <v>30</v>
      </c>
      <c r="E71" s="225" t="str">
        <f>_xlfn.XLOOKUP(D71, '[1]Парный рейтинг'!$D$10:$D$826,'[1]Парный рейтинг'!$P$10:$P$826, "")</f>
        <v/>
      </c>
      <c r="F71" s="172" t="str">
        <f t="shared" si="20"/>
        <v/>
      </c>
      <c r="G71" s="207" t="e">
        <f t="shared" si="2"/>
        <v>#VALUE!</v>
      </c>
      <c r="H71" s="176" t="str">
        <f t="shared" si="21"/>
        <v/>
      </c>
      <c r="I71" s="27" t="str">
        <f t="shared" si="4"/>
        <v>3,5*</v>
      </c>
      <c r="J71" s="208">
        <v>3.5</v>
      </c>
      <c r="K71" s="24" t="s">
        <v>798</v>
      </c>
      <c r="L71" s="2">
        <f t="shared" si="5"/>
        <v>1</v>
      </c>
      <c r="M71" s="5">
        <f t="shared" si="6"/>
        <v>3.6</v>
      </c>
      <c r="N71" s="196">
        <f t="shared" si="7"/>
        <v>0</v>
      </c>
      <c r="O71" s="196">
        <f t="shared" si="8"/>
        <v>0</v>
      </c>
      <c r="P71" s="17" t="str">
        <f t="shared" si="9"/>
        <v/>
      </c>
      <c r="Q71" s="16">
        <f t="shared" si="10"/>
        <v>62</v>
      </c>
      <c r="R71" s="10" t="str">
        <f t="shared" si="11"/>
        <v xml:space="preserve"> </v>
      </c>
      <c r="S71" s="25">
        <f t="shared" si="12"/>
        <v>29.866666666666667</v>
      </c>
      <c r="T71" s="11">
        <f t="shared" si="13"/>
        <v>0</v>
      </c>
      <c r="U71" s="12" t="str">
        <f t="shared" si="14"/>
        <v xml:space="preserve"> </v>
      </c>
      <c r="V71" s="13">
        <f t="shared" si="15"/>
        <v>29.866666666666667</v>
      </c>
      <c r="W71" s="53">
        <f t="shared" si="16"/>
        <v>0</v>
      </c>
      <c r="X71" s="54">
        <f t="shared" si="17"/>
        <v>2</v>
      </c>
      <c r="Y71" s="15">
        <f t="shared" si="18"/>
        <v>14.933333333333334</v>
      </c>
      <c r="Z71" s="54" t="s">
        <v>797</v>
      </c>
      <c r="AA71" s="12">
        <v>0</v>
      </c>
      <c r="AB71" s="54" t="s">
        <v>797</v>
      </c>
      <c r="AC71" s="12">
        <v>0</v>
      </c>
      <c r="AD71" s="54" t="s">
        <v>797</v>
      </c>
      <c r="AE71" s="12">
        <v>0</v>
      </c>
      <c r="AF71" s="54" t="s">
        <v>797</v>
      </c>
      <c r="AG71" s="12">
        <v>0</v>
      </c>
      <c r="AH71" s="54" t="s">
        <v>797</v>
      </c>
      <c r="AI71" s="12">
        <v>0</v>
      </c>
      <c r="AJ71" s="54" t="s">
        <v>797</v>
      </c>
      <c r="AK71" s="12">
        <v>0</v>
      </c>
      <c r="AL71" s="54">
        <v>16</v>
      </c>
      <c r="AM71" s="12">
        <v>14.933333333333334</v>
      </c>
      <c r="AN71" s="54">
        <v>16</v>
      </c>
      <c r="AO71" s="12">
        <v>14.933333333333334</v>
      </c>
      <c r="AP71" s="183" t="s">
        <v>869</v>
      </c>
      <c r="AQ71" s="194">
        <v>3.5</v>
      </c>
      <c r="AR71" s="195" t="s">
        <v>798</v>
      </c>
      <c r="AS71" s="180">
        <v>1</v>
      </c>
      <c r="AT71" s="181">
        <v>3.6</v>
      </c>
      <c r="AU71" s="184">
        <v>0</v>
      </c>
      <c r="AV71" s="184">
        <v>0</v>
      </c>
      <c r="AW71" s="182" t="s">
        <v>797</v>
      </c>
      <c r="AX71" s="95">
        <v>62</v>
      </c>
      <c r="AY71" s="96" t="s">
        <v>847</v>
      </c>
      <c r="AZ71" s="97">
        <v>29.866666666666667</v>
      </c>
    </row>
    <row r="72" spans="3:52" x14ac:dyDescent="0.25">
      <c r="C72" s="90">
        <f t="shared" si="19"/>
        <v>63</v>
      </c>
      <c r="D72" s="3" t="s">
        <v>172</v>
      </c>
      <c r="E72" s="225" t="str">
        <f>_xlfn.XLOOKUP(D72, '[1]Парный рейтинг'!$D$10:$D$826,'[1]Парный рейтинг'!$P$10:$P$826, "")</f>
        <v/>
      </c>
      <c r="F72" s="172" t="str">
        <f t="shared" si="20"/>
        <v/>
      </c>
      <c r="G72" s="207" t="e">
        <f t="shared" si="2"/>
        <v>#VALUE!</v>
      </c>
      <c r="H72" s="176" t="str">
        <f t="shared" si="21"/>
        <v/>
      </c>
      <c r="I72" s="27" t="str">
        <f t="shared" si="4"/>
        <v>4,0</v>
      </c>
      <c r="J72" s="208">
        <v>4</v>
      </c>
      <c r="K72" s="24" t="s">
        <v>797</v>
      </c>
      <c r="L72" s="2">
        <f t="shared" si="5"/>
        <v>1</v>
      </c>
      <c r="M72" s="5">
        <f t="shared" si="6"/>
        <v>4</v>
      </c>
      <c r="N72" s="196">
        <f t="shared" si="7"/>
        <v>0</v>
      </c>
      <c r="O72" s="196">
        <f t="shared" si="8"/>
        <v>0</v>
      </c>
      <c r="P72" s="17" t="str">
        <f t="shared" si="9"/>
        <v/>
      </c>
      <c r="Q72" s="16">
        <f t="shared" si="10"/>
        <v>63</v>
      </c>
      <c r="R72" s="10" t="str">
        <f t="shared" si="11"/>
        <v xml:space="preserve"> </v>
      </c>
      <c r="S72" s="25">
        <f t="shared" si="12"/>
        <v>28.55238095238095</v>
      </c>
      <c r="T72" s="11">
        <f t="shared" si="13"/>
        <v>0</v>
      </c>
      <c r="U72" s="12" t="str">
        <f t="shared" si="14"/>
        <v xml:space="preserve"> </v>
      </c>
      <c r="V72" s="13">
        <f t="shared" si="15"/>
        <v>28.55238095238095</v>
      </c>
      <c r="W72" s="53">
        <f t="shared" si="16"/>
        <v>0</v>
      </c>
      <c r="X72" s="54">
        <f t="shared" si="17"/>
        <v>3</v>
      </c>
      <c r="Y72" s="15">
        <f t="shared" si="18"/>
        <v>9.5174603174603174</v>
      </c>
      <c r="Z72" s="54" t="s">
        <v>797</v>
      </c>
      <c r="AA72" s="12">
        <v>0</v>
      </c>
      <c r="AB72" s="54" t="s">
        <v>797</v>
      </c>
      <c r="AC72" s="12">
        <v>0</v>
      </c>
      <c r="AD72" s="54">
        <v>8</v>
      </c>
      <c r="AE72" s="12">
        <v>20.266666666666666</v>
      </c>
      <c r="AF72" s="54" t="s">
        <v>797</v>
      </c>
      <c r="AG72" s="12">
        <v>0</v>
      </c>
      <c r="AH72" s="54" t="s">
        <v>797</v>
      </c>
      <c r="AI72" s="12">
        <v>0</v>
      </c>
      <c r="AJ72" s="54" t="s">
        <v>797</v>
      </c>
      <c r="AK72" s="12">
        <v>0</v>
      </c>
      <c r="AL72" s="54">
        <v>24</v>
      </c>
      <c r="AM72" s="12">
        <v>6</v>
      </c>
      <c r="AN72" s="54">
        <v>48</v>
      </c>
      <c r="AO72" s="12">
        <v>2.2857142857142856</v>
      </c>
      <c r="AP72" s="183" t="s">
        <v>892</v>
      </c>
      <c r="AQ72" s="194">
        <v>4</v>
      </c>
      <c r="AR72" s="195" t="s">
        <v>797</v>
      </c>
      <c r="AS72" s="180">
        <v>1</v>
      </c>
      <c r="AT72" s="181">
        <v>4</v>
      </c>
      <c r="AU72" s="184">
        <v>0</v>
      </c>
      <c r="AV72" s="184">
        <v>0</v>
      </c>
      <c r="AW72" s="182" t="s">
        <v>797</v>
      </c>
      <c r="AX72" s="95">
        <v>63</v>
      </c>
      <c r="AY72" s="96" t="s">
        <v>847</v>
      </c>
      <c r="AZ72" s="97">
        <v>28.55238095238095</v>
      </c>
    </row>
    <row r="73" spans="3:52" x14ac:dyDescent="0.25">
      <c r="C73" s="90">
        <f t="shared" si="19"/>
        <v>64</v>
      </c>
      <c r="D73" s="197" t="s">
        <v>851</v>
      </c>
      <c r="E73" s="225" t="str">
        <f>_xlfn.XLOOKUP(D73, '[1]Парный рейтинг'!$D$10:$D$826,'[1]Парный рейтинг'!$P$10:$P$826, "")</f>
        <v/>
      </c>
      <c r="F73" s="172" t="str">
        <f t="shared" si="20"/>
        <v/>
      </c>
      <c r="G73" s="207" t="e">
        <f t="shared" si="2"/>
        <v>#VALUE!</v>
      </c>
      <c r="H73" s="176" t="str">
        <f t="shared" si="21"/>
        <v/>
      </c>
      <c r="I73" s="27" t="str">
        <f t="shared" si="4"/>
        <v>4,0</v>
      </c>
      <c r="J73" s="208">
        <v>4</v>
      </c>
      <c r="K73" s="24" t="s">
        <v>797</v>
      </c>
      <c r="L73" s="2">
        <f t="shared" si="5"/>
        <v>1</v>
      </c>
      <c r="M73" s="5">
        <f t="shared" si="6"/>
        <v>4</v>
      </c>
      <c r="N73" s="196">
        <f t="shared" si="7"/>
        <v>0</v>
      </c>
      <c r="O73" s="196">
        <f t="shared" si="8"/>
        <v>0</v>
      </c>
      <c r="P73" s="17" t="str">
        <f t="shared" si="9"/>
        <v/>
      </c>
      <c r="Q73" s="16">
        <f t="shared" si="10"/>
        <v>64</v>
      </c>
      <c r="R73" s="10" t="str">
        <f t="shared" si="11"/>
        <v xml:space="preserve"> </v>
      </c>
      <c r="S73" s="25">
        <f t="shared" si="12"/>
        <v>26.733333333333334</v>
      </c>
      <c r="T73" s="11">
        <f t="shared" si="13"/>
        <v>0</v>
      </c>
      <c r="U73" s="12" t="str">
        <f t="shared" si="14"/>
        <v xml:space="preserve"> </v>
      </c>
      <c r="V73" s="13">
        <f t="shared" si="15"/>
        <v>26.733333333333334</v>
      </c>
      <c r="W73" s="53">
        <f t="shared" si="16"/>
        <v>0</v>
      </c>
      <c r="X73" s="54">
        <f t="shared" si="17"/>
        <v>4</v>
      </c>
      <c r="Y73" s="15">
        <f t="shared" si="18"/>
        <v>6.6833333333333336</v>
      </c>
      <c r="Z73" s="54" t="s">
        <v>797</v>
      </c>
      <c r="AA73" s="12">
        <v>0</v>
      </c>
      <c r="AB73" s="54">
        <v>24</v>
      </c>
      <c r="AC73" s="12">
        <v>6.4</v>
      </c>
      <c r="AD73" s="54" t="s">
        <v>797</v>
      </c>
      <c r="AE73" s="12">
        <v>0</v>
      </c>
      <c r="AF73" s="54">
        <v>20</v>
      </c>
      <c r="AG73" s="12">
        <v>9</v>
      </c>
      <c r="AH73" s="54" t="s">
        <v>797</v>
      </c>
      <c r="AI73" s="12">
        <v>0</v>
      </c>
      <c r="AJ73" s="54">
        <v>32</v>
      </c>
      <c r="AK73" s="12">
        <v>5.333333333333333</v>
      </c>
      <c r="AL73" s="54">
        <v>24</v>
      </c>
      <c r="AM73" s="12">
        <v>6</v>
      </c>
      <c r="AN73" s="54" t="s">
        <v>797</v>
      </c>
      <c r="AO73" s="12">
        <v>0</v>
      </c>
      <c r="AP73" s="183" t="s">
        <v>892</v>
      </c>
      <c r="AQ73" s="194">
        <v>4</v>
      </c>
      <c r="AR73" s="195" t="s">
        <v>797</v>
      </c>
      <c r="AS73" s="180">
        <v>1</v>
      </c>
      <c r="AT73" s="181">
        <v>4</v>
      </c>
      <c r="AU73" s="184">
        <v>0</v>
      </c>
      <c r="AV73" s="184">
        <v>0</v>
      </c>
      <c r="AW73" s="182" t="s">
        <v>797</v>
      </c>
      <c r="AX73" s="95">
        <v>64</v>
      </c>
      <c r="AY73" s="96" t="s">
        <v>847</v>
      </c>
      <c r="AZ73" s="97">
        <v>26.733333333333334</v>
      </c>
    </row>
    <row r="74" spans="3:52" x14ac:dyDescent="0.25">
      <c r="C74" s="90">
        <f t="shared" ref="C74:C105" si="22">C73+1</f>
        <v>65</v>
      </c>
      <c r="D74" s="3" t="s">
        <v>124</v>
      </c>
      <c r="E74" s="225" t="str">
        <f>_xlfn.XLOOKUP(D74, '[1]Парный рейтинг'!$D$10:$D$826,'[1]Парный рейтинг'!$P$10:$P$826, "")</f>
        <v/>
      </c>
      <c r="F74" s="172" t="str">
        <f t="shared" si="20"/>
        <v/>
      </c>
      <c r="G74" s="207" t="e">
        <f t="shared" ref="G74:G137" si="23">LEFT(F74, FIND("*", F74&amp;"*")-1)*1</f>
        <v>#VALUE!</v>
      </c>
      <c r="H74" s="176" t="str">
        <f t="shared" si="21"/>
        <v/>
      </c>
      <c r="I74" s="27" t="str">
        <f t="shared" ref="I74:I137" si="24">TEXT(J74,"0,0") &amp; K74</f>
        <v>4,5</v>
      </c>
      <c r="J74" s="208">
        <v>4.5</v>
      </c>
      <c r="K74" s="24" t="s">
        <v>797</v>
      </c>
      <c r="L74" s="2">
        <f t="shared" ref="L74:L137" si="25">IF(S74&gt;0,1,0)</f>
        <v>1</v>
      </c>
      <c r="M74" s="5">
        <f t="shared" ref="M74:M137" si="26">IF(K74="",J74,J74+0.1)</f>
        <v>4.5</v>
      </c>
      <c r="N74" s="196">
        <f t="shared" ref="N74:N137" si="27">J74-AQ74</f>
        <v>0</v>
      </c>
      <c r="O74" s="196">
        <f t="shared" ref="O74:O137" si="28">IF(K74="",0,1)-IF(AR74="",0,1)</f>
        <v>0</v>
      </c>
      <c r="P74" s="17" t="str">
        <f t="shared" ref="P74:P137" si="29">_xlfn.TEXTJOIN(,TRUE,
  IF(N74&lt;&gt;0,IF(N74&gt;0,"+","–"),""),
  IF(N74&lt;&gt;0,TEXT(TRUNC(ABS(N74)/0.5)*0.5,"0,0"),""),
  IF(O74&lt;&gt;0,IF(O74&gt;0," +"," –"),""),
  IF(O74&lt;&gt;0,"*","")
)</f>
        <v/>
      </c>
      <c r="Q74" s="16">
        <f t="shared" ref="Q74:Q137" si="30">IF(S74 &gt; 0, Q73+1, "n/a")</f>
        <v>65</v>
      </c>
      <c r="R74" s="10" t="str">
        <f t="shared" ref="R74:R137" si="31">IF(AX74=0," ",IF(AX74-Q74=0," ",AX74-Q74))</f>
        <v xml:space="preserve"> </v>
      </c>
      <c r="S74" s="25">
        <f t="shared" ref="S74:S137" si="32">AC74+AE74+AG74+AI74+AK74+AM74+AO74+AA74</f>
        <v>22.012499999999999</v>
      </c>
      <c r="T74" s="11">
        <f t="shared" ref="T74:T137" si="33">S74-AZ74</f>
        <v>0</v>
      </c>
      <c r="U74" s="12" t="str">
        <f t="shared" ref="U74:U137" si="34">IF(SUMIF(Z74:AO74,"&lt;0")&lt;&gt;0,SUMIF(Z74:AO74,"&lt;0")*(-1)," ")</f>
        <v xml:space="preserve"> </v>
      </c>
      <c r="V74" s="13">
        <f t="shared" ref="V74:V137" si="35">AC74+AE74+AG74+AI74+AK74+AM74+AO74+AA74</f>
        <v>22.012499999999999</v>
      </c>
      <c r="W74" s="53">
        <f t="shared" ref="W74:W137" si="36">V74-AZ74</f>
        <v>0</v>
      </c>
      <c r="X74" s="54">
        <f t="shared" ref="X74:X137" si="37">ROUNDUP(COUNTIF(Z74:AO74,"&gt; 0")/2,0)</f>
        <v>2</v>
      </c>
      <c r="Y74" s="15">
        <f t="shared" ref="Y74:Y137" si="38">IF(X74=0,"-",IF(X74-AZ74&gt;8,S74/(8+AZ74),S74/X74))</f>
        <v>11.00625</v>
      </c>
      <c r="Z74" s="54" t="s">
        <v>797</v>
      </c>
      <c r="AA74" s="12">
        <v>0</v>
      </c>
      <c r="AB74" s="54" t="s">
        <v>797</v>
      </c>
      <c r="AC74" s="12">
        <v>0</v>
      </c>
      <c r="AD74" s="54" t="s">
        <v>797</v>
      </c>
      <c r="AE74" s="12">
        <v>0</v>
      </c>
      <c r="AF74" s="54" t="s">
        <v>797</v>
      </c>
      <c r="AG74" s="12">
        <v>0</v>
      </c>
      <c r="AH74" s="54" t="s">
        <v>797</v>
      </c>
      <c r="AI74" s="12">
        <v>0</v>
      </c>
      <c r="AJ74" s="54" t="s">
        <v>797</v>
      </c>
      <c r="AK74" s="12">
        <v>0</v>
      </c>
      <c r="AL74" s="54">
        <v>16</v>
      </c>
      <c r="AM74" s="12">
        <v>19.2</v>
      </c>
      <c r="AN74" s="54">
        <v>40</v>
      </c>
      <c r="AO74" s="12">
        <v>2.8125</v>
      </c>
      <c r="AP74" s="183" t="s">
        <v>894</v>
      </c>
      <c r="AQ74" s="194">
        <v>4.5</v>
      </c>
      <c r="AR74" s="195" t="s">
        <v>797</v>
      </c>
      <c r="AS74" s="180">
        <v>1</v>
      </c>
      <c r="AT74" s="181">
        <v>4.5</v>
      </c>
      <c r="AU74" s="184">
        <v>0</v>
      </c>
      <c r="AV74" s="184">
        <v>0</v>
      </c>
      <c r="AW74" s="182" t="s">
        <v>797</v>
      </c>
      <c r="AX74" s="95">
        <v>65</v>
      </c>
      <c r="AY74" s="96" t="s">
        <v>847</v>
      </c>
      <c r="AZ74" s="97">
        <v>22.012499999999999</v>
      </c>
    </row>
    <row r="75" spans="3:52" x14ac:dyDescent="0.25">
      <c r="C75" s="90">
        <f t="shared" si="22"/>
        <v>66</v>
      </c>
      <c r="D75" s="3" t="s">
        <v>608</v>
      </c>
      <c r="E75" s="225" t="str">
        <f>_xlfn.XLOOKUP(D75, '[1]Парный рейтинг'!$D$10:$D$826,'[1]Парный рейтинг'!$P$10:$P$826, "")</f>
        <v/>
      </c>
      <c r="F75" s="172" t="str">
        <f t="shared" si="20"/>
        <v/>
      </c>
      <c r="G75" s="207" t="e">
        <f t="shared" si="23"/>
        <v>#VALUE!</v>
      </c>
      <c r="H75" s="176" t="str">
        <f t="shared" si="21"/>
        <v/>
      </c>
      <c r="I75" s="27" t="str">
        <f t="shared" si="24"/>
        <v>3,0</v>
      </c>
      <c r="J75" s="208">
        <v>3</v>
      </c>
      <c r="K75" s="24" t="s">
        <v>797</v>
      </c>
      <c r="L75" s="2">
        <f t="shared" si="25"/>
        <v>1</v>
      </c>
      <c r="M75" s="5">
        <f t="shared" si="26"/>
        <v>3</v>
      </c>
      <c r="N75" s="196">
        <f t="shared" si="27"/>
        <v>0</v>
      </c>
      <c r="O75" s="196">
        <f t="shared" si="28"/>
        <v>0</v>
      </c>
      <c r="P75" s="17" t="str">
        <f t="shared" si="29"/>
        <v/>
      </c>
      <c r="Q75" s="16">
        <f t="shared" si="30"/>
        <v>66</v>
      </c>
      <c r="R75" s="10" t="str">
        <f t="shared" si="31"/>
        <v xml:space="preserve"> </v>
      </c>
      <c r="S75" s="25">
        <f t="shared" si="32"/>
        <v>21.5</v>
      </c>
      <c r="T75" s="11">
        <f t="shared" si="33"/>
        <v>0</v>
      </c>
      <c r="U75" s="12" t="str">
        <f t="shared" si="34"/>
        <v xml:space="preserve"> </v>
      </c>
      <c r="V75" s="13">
        <f t="shared" si="35"/>
        <v>21.5</v>
      </c>
      <c r="W75" s="53">
        <f t="shared" si="36"/>
        <v>0</v>
      </c>
      <c r="X75" s="54">
        <f t="shared" si="37"/>
        <v>3</v>
      </c>
      <c r="Y75" s="15">
        <f t="shared" si="38"/>
        <v>7.166666666666667</v>
      </c>
      <c r="Z75" s="54">
        <v>24</v>
      </c>
      <c r="AA75" s="12">
        <v>5</v>
      </c>
      <c r="AB75" s="54">
        <v>16</v>
      </c>
      <c r="AC75" s="12">
        <v>12</v>
      </c>
      <c r="AD75" s="54" t="s">
        <v>797</v>
      </c>
      <c r="AE75" s="12">
        <v>0</v>
      </c>
      <c r="AF75" s="54" t="s">
        <v>797</v>
      </c>
      <c r="AG75" s="12">
        <v>0</v>
      </c>
      <c r="AH75" s="54" t="s">
        <v>797</v>
      </c>
      <c r="AI75" s="12">
        <v>0</v>
      </c>
      <c r="AJ75" s="54">
        <v>24</v>
      </c>
      <c r="AK75" s="12">
        <v>4.5</v>
      </c>
      <c r="AL75" s="54" t="s">
        <v>797</v>
      </c>
      <c r="AM75" s="12">
        <v>0</v>
      </c>
      <c r="AN75" s="54" t="s">
        <v>797</v>
      </c>
      <c r="AO75" s="12">
        <v>0</v>
      </c>
      <c r="AP75" s="183" t="s">
        <v>896</v>
      </c>
      <c r="AQ75" s="194">
        <v>3</v>
      </c>
      <c r="AR75" s="195" t="s">
        <v>797</v>
      </c>
      <c r="AS75" s="180">
        <v>1</v>
      </c>
      <c r="AT75" s="181">
        <v>3</v>
      </c>
      <c r="AU75" s="184">
        <v>0</v>
      </c>
      <c r="AV75" s="184">
        <v>0</v>
      </c>
      <c r="AW75" s="182" t="s">
        <v>797</v>
      </c>
      <c r="AX75" s="95">
        <v>66</v>
      </c>
      <c r="AY75" s="96" t="s">
        <v>847</v>
      </c>
      <c r="AZ75" s="97">
        <v>21.5</v>
      </c>
    </row>
    <row r="76" spans="3:52" x14ac:dyDescent="0.25">
      <c r="C76" s="90">
        <f t="shared" si="22"/>
        <v>67</v>
      </c>
      <c r="D76" s="197" t="s">
        <v>380</v>
      </c>
      <c r="E76" s="225" t="str">
        <f>_xlfn.XLOOKUP(D76, '[1]Парный рейтинг'!$D$10:$D$826,'[1]Парный рейтинг'!$P$10:$P$826, "")</f>
        <v/>
      </c>
      <c r="F76" s="172" t="str">
        <f t="shared" si="20"/>
        <v/>
      </c>
      <c r="G76" s="207" t="e">
        <f t="shared" si="23"/>
        <v>#VALUE!</v>
      </c>
      <c r="H76" s="176" t="str">
        <f t="shared" si="21"/>
        <v/>
      </c>
      <c r="I76" s="27" t="str">
        <f t="shared" si="24"/>
        <v>3,5</v>
      </c>
      <c r="J76" s="208">
        <v>3.5</v>
      </c>
      <c r="K76" s="24" t="s">
        <v>797</v>
      </c>
      <c r="L76" s="2">
        <f t="shared" si="25"/>
        <v>1</v>
      </c>
      <c r="M76" s="5">
        <f t="shared" si="26"/>
        <v>3.5</v>
      </c>
      <c r="N76" s="196">
        <f t="shared" si="27"/>
        <v>0</v>
      </c>
      <c r="O76" s="196">
        <f t="shared" si="28"/>
        <v>0</v>
      </c>
      <c r="P76" s="17" t="str">
        <f t="shared" si="29"/>
        <v/>
      </c>
      <c r="Q76" s="16">
        <f t="shared" si="30"/>
        <v>67</v>
      </c>
      <c r="R76" s="10" t="str">
        <f t="shared" si="31"/>
        <v xml:space="preserve"> </v>
      </c>
      <c r="S76" s="25">
        <f t="shared" si="32"/>
        <v>19.887179487179488</v>
      </c>
      <c r="T76" s="11">
        <f t="shared" si="33"/>
        <v>0</v>
      </c>
      <c r="U76" s="12" t="str">
        <f t="shared" si="34"/>
        <v xml:space="preserve"> </v>
      </c>
      <c r="V76" s="13">
        <f t="shared" si="35"/>
        <v>19.887179487179488</v>
      </c>
      <c r="W76" s="53">
        <f t="shared" si="36"/>
        <v>0</v>
      </c>
      <c r="X76" s="54">
        <f t="shared" si="37"/>
        <v>2</v>
      </c>
      <c r="Y76" s="15">
        <f t="shared" si="38"/>
        <v>9.9435897435897438</v>
      </c>
      <c r="Z76" s="54" t="s">
        <v>797</v>
      </c>
      <c r="AA76" s="12">
        <v>0</v>
      </c>
      <c r="AB76" s="54" t="s">
        <v>797</v>
      </c>
      <c r="AC76" s="12">
        <v>0</v>
      </c>
      <c r="AD76" s="54">
        <v>8</v>
      </c>
      <c r="AE76" s="12">
        <v>17.733333333333334</v>
      </c>
      <c r="AF76" s="54" t="s">
        <v>797</v>
      </c>
      <c r="AG76" s="12">
        <v>0</v>
      </c>
      <c r="AH76" s="54" t="s">
        <v>797</v>
      </c>
      <c r="AI76" s="12">
        <v>0</v>
      </c>
      <c r="AJ76" s="54" t="s">
        <v>797</v>
      </c>
      <c r="AK76" s="12">
        <v>0</v>
      </c>
      <c r="AL76" s="54" t="s">
        <v>797</v>
      </c>
      <c r="AM76" s="12">
        <v>0</v>
      </c>
      <c r="AN76" s="54">
        <v>48</v>
      </c>
      <c r="AO76" s="12">
        <v>2.1538461538461537</v>
      </c>
      <c r="AP76" s="183" t="s">
        <v>895</v>
      </c>
      <c r="AQ76" s="194">
        <v>3.5</v>
      </c>
      <c r="AR76" s="195" t="s">
        <v>797</v>
      </c>
      <c r="AS76" s="180">
        <v>1</v>
      </c>
      <c r="AT76" s="181">
        <v>3.5</v>
      </c>
      <c r="AU76" s="184">
        <v>0</v>
      </c>
      <c r="AV76" s="184">
        <v>0</v>
      </c>
      <c r="AW76" s="182" t="s">
        <v>797</v>
      </c>
      <c r="AX76" s="95">
        <v>67</v>
      </c>
      <c r="AY76" s="96" t="s">
        <v>847</v>
      </c>
      <c r="AZ76" s="97">
        <v>19.887179487179488</v>
      </c>
    </row>
    <row r="77" spans="3:52" x14ac:dyDescent="0.25">
      <c r="C77" s="90">
        <f t="shared" si="22"/>
        <v>68</v>
      </c>
      <c r="D77" s="197" t="s">
        <v>159</v>
      </c>
      <c r="E77" s="225" t="str">
        <f>_xlfn.XLOOKUP(D77, '[1]Парный рейтинг'!$D$10:$D$826,'[1]Парный рейтинг'!$P$10:$P$826, "")</f>
        <v/>
      </c>
      <c r="F77" s="172" t="str">
        <f t="shared" si="20"/>
        <v/>
      </c>
      <c r="G77" s="207" t="e">
        <f t="shared" si="23"/>
        <v>#VALUE!</v>
      </c>
      <c r="H77" s="176" t="str">
        <f t="shared" si="21"/>
        <v/>
      </c>
      <c r="I77" s="27" t="str">
        <f t="shared" si="24"/>
        <v>3,5*</v>
      </c>
      <c r="J77" s="208">
        <v>3.5</v>
      </c>
      <c r="K77" s="24" t="s">
        <v>798</v>
      </c>
      <c r="L77" s="2">
        <f t="shared" si="25"/>
        <v>1</v>
      </c>
      <c r="M77" s="5">
        <f t="shared" si="26"/>
        <v>3.6</v>
      </c>
      <c r="N77" s="196">
        <f t="shared" si="27"/>
        <v>0</v>
      </c>
      <c r="O77" s="196">
        <f t="shared" si="28"/>
        <v>0</v>
      </c>
      <c r="P77" s="17" t="str">
        <f t="shared" si="29"/>
        <v/>
      </c>
      <c r="Q77" s="16">
        <f t="shared" si="30"/>
        <v>68</v>
      </c>
      <c r="R77" s="10" t="str">
        <f t="shared" si="31"/>
        <v xml:space="preserve"> </v>
      </c>
      <c r="S77" s="25">
        <f t="shared" si="32"/>
        <v>19.25</v>
      </c>
      <c r="T77" s="11">
        <f t="shared" si="33"/>
        <v>0</v>
      </c>
      <c r="U77" s="12" t="str">
        <f t="shared" si="34"/>
        <v xml:space="preserve"> </v>
      </c>
      <c r="V77" s="13">
        <f t="shared" si="35"/>
        <v>19.25</v>
      </c>
      <c r="W77" s="53">
        <f t="shared" si="36"/>
        <v>0</v>
      </c>
      <c r="X77" s="54">
        <f t="shared" si="37"/>
        <v>2</v>
      </c>
      <c r="Y77" s="15">
        <f t="shared" si="38"/>
        <v>9.625</v>
      </c>
      <c r="Z77" s="54" t="s">
        <v>797</v>
      </c>
      <c r="AA77" s="12">
        <v>0</v>
      </c>
      <c r="AB77" s="54" t="s">
        <v>797</v>
      </c>
      <c r="AC77" s="12">
        <v>0</v>
      </c>
      <c r="AD77" s="54" t="s">
        <v>797</v>
      </c>
      <c r="AE77" s="12">
        <v>0</v>
      </c>
      <c r="AF77" s="54" t="s">
        <v>797</v>
      </c>
      <c r="AG77" s="12">
        <v>0</v>
      </c>
      <c r="AH77" s="54">
        <v>24</v>
      </c>
      <c r="AI77" s="12">
        <v>5.25</v>
      </c>
      <c r="AJ77" s="54">
        <v>16</v>
      </c>
      <c r="AK77" s="12">
        <v>14</v>
      </c>
      <c r="AL77" s="54" t="s">
        <v>797</v>
      </c>
      <c r="AM77" s="12">
        <v>0</v>
      </c>
      <c r="AN77" s="54" t="s">
        <v>797</v>
      </c>
      <c r="AO77" s="12">
        <v>0</v>
      </c>
      <c r="AP77" s="183" t="s">
        <v>869</v>
      </c>
      <c r="AQ77" s="194">
        <v>3.5</v>
      </c>
      <c r="AR77" s="195" t="s">
        <v>798</v>
      </c>
      <c r="AS77" s="180">
        <v>1</v>
      </c>
      <c r="AT77" s="181">
        <v>3.6</v>
      </c>
      <c r="AU77" s="184">
        <v>0</v>
      </c>
      <c r="AV77" s="184">
        <v>0</v>
      </c>
      <c r="AW77" s="182" t="s">
        <v>797</v>
      </c>
      <c r="AX77" s="95">
        <v>68</v>
      </c>
      <c r="AY77" s="96" t="s">
        <v>847</v>
      </c>
      <c r="AZ77" s="97">
        <v>19.25</v>
      </c>
    </row>
    <row r="78" spans="3:52" x14ac:dyDescent="0.25">
      <c r="C78" s="90">
        <f t="shared" si="22"/>
        <v>69</v>
      </c>
      <c r="D78" s="197" t="s">
        <v>32</v>
      </c>
      <c r="E78" s="225" t="str">
        <f>_xlfn.XLOOKUP(D78, '[1]Парный рейтинг'!$D$10:$D$826,'[1]Парный рейтинг'!$P$10:$P$826, "")</f>
        <v/>
      </c>
      <c r="F78" s="172" t="str">
        <f t="shared" si="20"/>
        <v/>
      </c>
      <c r="G78" s="207" t="e">
        <f t="shared" si="23"/>
        <v>#VALUE!</v>
      </c>
      <c r="H78" s="176" t="str">
        <f t="shared" si="21"/>
        <v/>
      </c>
      <c r="I78" s="27" t="str">
        <f t="shared" si="24"/>
        <v>3,5*</v>
      </c>
      <c r="J78" s="208">
        <v>3.5</v>
      </c>
      <c r="K78" s="24" t="s">
        <v>798</v>
      </c>
      <c r="L78" s="2">
        <f t="shared" si="25"/>
        <v>1</v>
      </c>
      <c r="M78" s="5">
        <f t="shared" si="26"/>
        <v>3.6</v>
      </c>
      <c r="N78" s="196">
        <f t="shared" si="27"/>
        <v>0</v>
      </c>
      <c r="O78" s="196">
        <f t="shared" si="28"/>
        <v>0</v>
      </c>
      <c r="P78" s="17" t="str">
        <f t="shared" si="29"/>
        <v/>
      </c>
      <c r="Q78" s="16">
        <f t="shared" si="30"/>
        <v>69</v>
      </c>
      <c r="R78" s="10" t="str">
        <f t="shared" si="31"/>
        <v xml:space="preserve"> </v>
      </c>
      <c r="S78" s="25">
        <f t="shared" si="32"/>
        <v>18.5</v>
      </c>
      <c r="T78" s="11">
        <f t="shared" si="33"/>
        <v>0</v>
      </c>
      <c r="U78" s="12" t="str">
        <f t="shared" si="34"/>
        <v xml:space="preserve"> </v>
      </c>
      <c r="V78" s="13">
        <f t="shared" si="35"/>
        <v>18.5</v>
      </c>
      <c r="W78" s="53">
        <f t="shared" si="36"/>
        <v>0</v>
      </c>
      <c r="X78" s="54">
        <f t="shared" si="37"/>
        <v>2</v>
      </c>
      <c r="Y78" s="15">
        <f t="shared" si="38"/>
        <v>9.25</v>
      </c>
      <c r="Z78" s="54" t="s">
        <v>797</v>
      </c>
      <c r="AA78" s="12">
        <v>0</v>
      </c>
      <c r="AB78" s="54" t="s">
        <v>797</v>
      </c>
      <c r="AC78" s="12">
        <v>0</v>
      </c>
      <c r="AD78" s="54" t="s">
        <v>797</v>
      </c>
      <c r="AE78" s="12">
        <v>0</v>
      </c>
      <c r="AF78" s="54">
        <v>16</v>
      </c>
      <c r="AG78" s="12">
        <v>16</v>
      </c>
      <c r="AH78" s="54" t="s">
        <v>797</v>
      </c>
      <c r="AI78" s="12">
        <v>0</v>
      </c>
      <c r="AJ78" s="54" t="s">
        <v>797</v>
      </c>
      <c r="AK78" s="12">
        <v>0</v>
      </c>
      <c r="AL78" s="54" t="s">
        <v>797</v>
      </c>
      <c r="AM78" s="12">
        <v>0</v>
      </c>
      <c r="AN78" s="54">
        <v>40</v>
      </c>
      <c r="AO78" s="12">
        <v>2.5</v>
      </c>
      <c r="AP78" s="183" t="s">
        <v>869</v>
      </c>
      <c r="AQ78" s="194">
        <v>3.5</v>
      </c>
      <c r="AR78" s="195" t="s">
        <v>798</v>
      </c>
      <c r="AS78" s="180">
        <v>1</v>
      </c>
      <c r="AT78" s="181">
        <v>3.6</v>
      </c>
      <c r="AU78" s="184">
        <v>0</v>
      </c>
      <c r="AV78" s="184">
        <v>0</v>
      </c>
      <c r="AW78" s="182" t="s">
        <v>797</v>
      </c>
      <c r="AX78" s="95">
        <v>69</v>
      </c>
      <c r="AY78" s="96" t="s">
        <v>847</v>
      </c>
      <c r="AZ78" s="97">
        <v>18.5</v>
      </c>
    </row>
    <row r="79" spans="3:52" x14ac:dyDescent="0.25">
      <c r="C79" s="90">
        <f t="shared" si="22"/>
        <v>70</v>
      </c>
      <c r="D79" s="197" t="s">
        <v>123</v>
      </c>
      <c r="E79" s="225" t="str">
        <f>_xlfn.XLOOKUP(D79, '[1]Парный рейтинг'!$D$10:$D$826,'[1]Парный рейтинг'!$P$10:$P$826, "")</f>
        <v/>
      </c>
      <c r="F79" s="172" t="str">
        <f t="shared" si="20"/>
        <v/>
      </c>
      <c r="G79" s="207" t="e">
        <f t="shared" si="23"/>
        <v>#VALUE!</v>
      </c>
      <c r="H79" s="176" t="str">
        <f t="shared" si="21"/>
        <v/>
      </c>
      <c r="I79" s="27" t="str">
        <f t="shared" si="24"/>
        <v>4,5</v>
      </c>
      <c r="J79" s="208">
        <v>4.5</v>
      </c>
      <c r="K79" s="24" t="s">
        <v>797</v>
      </c>
      <c r="L79" s="2">
        <f t="shared" si="25"/>
        <v>1</v>
      </c>
      <c r="M79" s="5">
        <f t="shared" si="26"/>
        <v>4.5</v>
      </c>
      <c r="N79" s="196">
        <f t="shared" si="27"/>
        <v>0</v>
      </c>
      <c r="O79" s="196">
        <f t="shared" si="28"/>
        <v>0</v>
      </c>
      <c r="P79" s="17" t="str">
        <f t="shared" si="29"/>
        <v/>
      </c>
      <c r="Q79" s="16">
        <f t="shared" si="30"/>
        <v>70</v>
      </c>
      <c r="R79" s="10" t="str">
        <f t="shared" si="31"/>
        <v xml:space="preserve"> </v>
      </c>
      <c r="S79" s="25">
        <f t="shared" si="32"/>
        <v>18</v>
      </c>
      <c r="T79" s="11">
        <f t="shared" si="33"/>
        <v>0</v>
      </c>
      <c r="U79" s="12" t="str">
        <f t="shared" si="34"/>
        <v xml:space="preserve"> </v>
      </c>
      <c r="V79" s="13">
        <f t="shared" si="35"/>
        <v>18</v>
      </c>
      <c r="W79" s="53">
        <f t="shared" si="36"/>
        <v>0</v>
      </c>
      <c r="X79" s="54">
        <f t="shared" si="37"/>
        <v>1</v>
      </c>
      <c r="Y79" s="15">
        <f t="shared" si="38"/>
        <v>18</v>
      </c>
      <c r="Z79" s="54" t="s">
        <v>797</v>
      </c>
      <c r="AA79" s="12">
        <v>0</v>
      </c>
      <c r="AB79" s="54" t="s">
        <v>797</v>
      </c>
      <c r="AC79" s="12">
        <v>0</v>
      </c>
      <c r="AD79" s="54" t="s">
        <v>797</v>
      </c>
      <c r="AE79" s="12">
        <v>0</v>
      </c>
      <c r="AF79" s="54" t="s">
        <v>797</v>
      </c>
      <c r="AG79" s="12">
        <v>0</v>
      </c>
      <c r="AH79" s="54" t="s">
        <v>797</v>
      </c>
      <c r="AI79" s="12">
        <v>0</v>
      </c>
      <c r="AJ79" s="54" t="s">
        <v>797</v>
      </c>
      <c r="AK79" s="12">
        <v>0</v>
      </c>
      <c r="AL79" s="54" t="s">
        <v>797</v>
      </c>
      <c r="AM79" s="12">
        <v>0</v>
      </c>
      <c r="AN79" s="54">
        <v>16</v>
      </c>
      <c r="AO79" s="12">
        <v>18</v>
      </c>
      <c r="AP79" s="183" t="s">
        <v>894</v>
      </c>
      <c r="AQ79" s="194">
        <v>4.5</v>
      </c>
      <c r="AR79" s="195" t="s">
        <v>797</v>
      </c>
      <c r="AS79" s="180">
        <v>1</v>
      </c>
      <c r="AT79" s="181">
        <v>4.5</v>
      </c>
      <c r="AU79" s="184">
        <v>0</v>
      </c>
      <c r="AV79" s="184">
        <v>0</v>
      </c>
      <c r="AW79" s="182" t="s">
        <v>797</v>
      </c>
      <c r="AX79" s="95">
        <v>70</v>
      </c>
      <c r="AY79" s="96">
        <v>1</v>
      </c>
      <c r="AZ79" s="97">
        <v>18</v>
      </c>
    </row>
    <row r="80" spans="3:52" x14ac:dyDescent="0.25">
      <c r="C80" s="90">
        <f t="shared" si="22"/>
        <v>71</v>
      </c>
      <c r="D80" s="197" t="s">
        <v>127</v>
      </c>
      <c r="E80" s="225" t="str">
        <f>_xlfn.XLOOKUP(D80, '[1]Парный рейтинг'!$D$10:$D$826,'[1]Парный рейтинг'!$P$10:$P$826, "")</f>
        <v>4,0*</v>
      </c>
      <c r="F80" s="172" t="str">
        <f t="shared" si="20"/>
        <v>4,0*</v>
      </c>
      <c r="G80" s="207">
        <f t="shared" si="23"/>
        <v>4</v>
      </c>
      <c r="H80" s="176" t="str">
        <f t="shared" si="21"/>
        <v>*</v>
      </c>
      <c r="I80" s="27" t="str">
        <f t="shared" si="24"/>
        <v>4,0*</v>
      </c>
      <c r="J80" s="208">
        <v>4</v>
      </c>
      <c r="K80" s="226" t="s">
        <v>798</v>
      </c>
      <c r="L80" s="2">
        <f t="shared" si="25"/>
        <v>1</v>
      </c>
      <c r="M80" s="5">
        <f t="shared" si="26"/>
        <v>4.0999999999999996</v>
      </c>
      <c r="N80" s="196">
        <f t="shared" si="27"/>
        <v>-0.5</v>
      </c>
      <c r="O80" s="196">
        <f t="shared" si="28"/>
        <v>1</v>
      </c>
      <c r="P80" s="17" t="str">
        <f t="shared" si="29"/>
        <v>–0,5 +*</v>
      </c>
      <c r="Q80" s="16">
        <f t="shared" si="30"/>
        <v>71</v>
      </c>
      <c r="R80" s="10" t="str">
        <f t="shared" si="31"/>
        <v xml:space="preserve"> </v>
      </c>
      <c r="S80" s="25">
        <f t="shared" si="32"/>
        <v>18</v>
      </c>
      <c r="T80" s="11">
        <f t="shared" si="33"/>
        <v>0</v>
      </c>
      <c r="U80" s="12" t="str">
        <f t="shared" si="34"/>
        <v xml:space="preserve"> </v>
      </c>
      <c r="V80" s="13">
        <f t="shared" si="35"/>
        <v>18</v>
      </c>
      <c r="W80" s="53">
        <f t="shared" si="36"/>
        <v>0</v>
      </c>
      <c r="X80" s="54">
        <f t="shared" si="37"/>
        <v>1</v>
      </c>
      <c r="Y80" s="15">
        <f t="shared" si="38"/>
        <v>18</v>
      </c>
      <c r="Z80" s="54" t="s">
        <v>797</v>
      </c>
      <c r="AA80" s="12">
        <v>0</v>
      </c>
      <c r="AB80" s="54" t="s">
        <v>797</v>
      </c>
      <c r="AC80" s="12">
        <v>0</v>
      </c>
      <c r="AD80" s="54" t="s">
        <v>797</v>
      </c>
      <c r="AE80" s="12">
        <v>0</v>
      </c>
      <c r="AF80" s="54" t="s">
        <v>797</v>
      </c>
      <c r="AG80" s="12">
        <v>0</v>
      </c>
      <c r="AH80" s="54" t="s">
        <v>797</v>
      </c>
      <c r="AI80" s="12">
        <v>0</v>
      </c>
      <c r="AJ80" s="54" t="s">
        <v>797</v>
      </c>
      <c r="AK80" s="12">
        <v>0</v>
      </c>
      <c r="AL80" s="54" t="s">
        <v>797</v>
      </c>
      <c r="AM80" s="12">
        <v>0</v>
      </c>
      <c r="AN80" s="54">
        <v>16</v>
      </c>
      <c r="AO80" s="12">
        <v>18</v>
      </c>
      <c r="AP80" s="183" t="s">
        <v>894</v>
      </c>
      <c r="AQ80" s="194">
        <v>4.5</v>
      </c>
      <c r="AR80" s="195" t="s">
        <v>797</v>
      </c>
      <c r="AS80" s="180">
        <v>1</v>
      </c>
      <c r="AT80" s="181">
        <v>4.5</v>
      </c>
      <c r="AU80" s="184">
        <v>0</v>
      </c>
      <c r="AV80" s="184">
        <v>0</v>
      </c>
      <c r="AW80" s="182" t="s">
        <v>797</v>
      </c>
      <c r="AX80" s="95">
        <v>71</v>
      </c>
      <c r="AY80" s="96">
        <v>-1</v>
      </c>
      <c r="AZ80" s="97">
        <v>18</v>
      </c>
    </row>
    <row r="81" spans="3:52" x14ac:dyDescent="0.25">
      <c r="C81" s="90">
        <f t="shared" si="22"/>
        <v>72</v>
      </c>
      <c r="D81" s="197" t="s">
        <v>845</v>
      </c>
      <c r="E81" s="225" t="str">
        <f>_xlfn.XLOOKUP(D81, '[1]Парный рейтинг'!$D$10:$D$826,'[1]Парный рейтинг'!$P$10:$P$826, "")</f>
        <v/>
      </c>
      <c r="F81" s="172" t="str">
        <f t="shared" si="20"/>
        <v/>
      </c>
      <c r="G81" s="207" t="e">
        <f t="shared" si="23"/>
        <v>#VALUE!</v>
      </c>
      <c r="H81" s="176" t="str">
        <f t="shared" si="21"/>
        <v/>
      </c>
      <c r="I81" s="27" t="str">
        <f t="shared" si="24"/>
        <v>3,0*</v>
      </c>
      <c r="J81" s="208">
        <v>3</v>
      </c>
      <c r="K81" s="24" t="s">
        <v>798</v>
      </c>
      <c r="L81" s="2">
        <f t="shared" si="25"/>
        <v>1</v>
      </c>
      <c r="M81" s="5">
        <f t="shared" si="26"/>
        <v>3.1</v>
      </c>
      <c r="N81" s="196">
        <f t="shared" si="27"/>
        <v>0</v>
      </c>
      <c r="O81" s="196">
        <f t="shared" si="28"/>
        <v>0</v>
      </c>
      <c r="P81" s="17" t="str">
        <f t="shared" si="29"/>
        <v/>
      </c>
      <c r="Q81" s="16">
        <f t="shared" si="30"/>
        <v>72</v>
      </c>
      <c r="R81" s="10" t="str">
        <f t="shared" si="31"/>
        <v xml:space="preserve"> </v>
      </c>
      <c r="S81" s="25">
        <f t="shared" si="32"/>
        <v>17.942857142857143</v>
      </c>
      <c r="T81" s="11">
        <f t="shared" si="33"/>
        <v>0</v>
      </c>
      <c r="U81" s="12" t="str">
        <f t="shared" si="34"/>
        <v xml:space="preserve"> </v>
      </c>
      <c r="V81" s="13">
        <f t="shared" si="35"/>
        <v>17.942857142857143</v>
      </c>
      <c r="W81" s="53">
        <f t="shared" si="36"/>
        <v>0</v>
      </c>
      <c r="X81" s="54">
        <f t="shared" si="37"/>
        <v>2</v>
      </c>
      <c r="Y81" s="15">
        <f t="shared" si="38"/>
        <v>8.9714285714285715</v>
      </c>
      <c r="Z81" s="54" t="s">
        <v>797</v>
      </c>
      <c r="AA81" s="12">
        <v>0</v>
      </c>
      <c r="AB81" s="54" t="s">
        <v>797</v>
      </c>
      <c r="AC81" s="12">
        <v>0</v>
      </c>
      <c r="AD81" s="54" t="s">
        <v>797</v>
      </c>
      <c r="AE81" s="12">
        <v>0</v>
      </c>
      <c r="AF81" s="54" t="s">
        <v>797</v>
      </c>
      <c r="AG81" s="12">
        <v>0</v>
      </c>
      <c r="AH81" s="54">
        <v>24</v>
      </c>
      <c r="AI81" s="12">
        <v>5.1428571428571423</v>
      </c>
      <c r="AJ81" s="54" t="s">
        <v>797</v>
      </c>
      <c r="AK81" s="12">
        <v>0</v>
      </c>
      <c r="AL81" s="54">
        <v>16</v>
      </c>
      <c r="AM81" s="12">
        <v>12.8</v>
      </c>
      <c r="AN81" s="54" t="s">
        <v>797</v>
      </c>
      <c r="AO81" s="12">
        <v>0</v>
      </c>
      <c r="AP81" s="183" t="s">
        <v>870</v>
      </c>
      <c r="AQ81" s="194">
        <v>3</v>
      </c>
      <c r="AR81" s="195" t="s">
        <v>798</v>
      </c>
      <c r="AS81" s="180">
        <v>1</v>
      </c>
      <c r="AT81" s="181">
        <v>3.1</v>
      </c>
      <c r="AU81" s="184">
        <v>0</v>
      </c>
      <c r="AV81" s="184">
        <v>0</v>
      </c>
      <c r="AW81" s="182" t="s">
        <v>797</v>
      </c>
      <c r="AX81" s="95">
        <v>72</v>
      </c>
      <c r="AY81" s="96" t="s">
        <v>847</v>
      </c>
      <c r="AZ81" s="97">
        <v>17.942857142857143</v>
      </c>
    </row>
    <row r="82" spans="3:52" x14ac:dyDescent="0.25">
      <c r="C82" s="90">
        <f t="shared" si="22"/>
        <v>73</v>
      </c>
      <c r="D82" s="3" t="s">
        <v>201</v>
      </c>
      <c r="E82" s="225" t="str">
        <f>_xlfn.XLOOKUP(D82, '[1]Парный рейтинг'!$D$10:$D$826,'[1]Парный рейтинг'!$P$10:$P$826, "")</f>
        <v/>
      </c>
      <c r="F82" s="172" t="str">
        <f t="shared" si="20"/>
        <v/>
      </c>
      <c r="G82" s="207" t="e">
        <f t="shared" si="23"/>
        <v>#VALUE!</v>
      </c>
      <c r="H82" s="176" t="str">
        <f t="shared" si="21"/>
        <v/>
      </c>
      <c r="I82" s="27" t="str">
        <f t="shared" si="24"/>
        <v>3,5</v>
      </c>
      <c r="J82" s="208">
        <v>3.5</v>
      </c>
      <c r="K82" s="24" t="s">
        <v>797</v>
      </c>
      <c r="L82" s="2">
        <f t="shared" si="25"/>
        <v>1</v>
      </c>
      <c r="M82" s="5">
        <f t="shared" si="26"/>
        <v>3.5</v>
      </c>
      <c r="N82" s="196">
        <f t="shared" si="27"/>
        <v>0</v>
      </c>
      <c r="O82" s="196">
        <f t="shared" si="28"/>
        <v>0</v>
      </c>
      <c r="P82" s="17" t="str">
        <f t="shared" si="29"/>
        <v/>
      </c>
      <c r="Q82" s="16">
        <f t="shared" si="30"/>
        <v>73</v>
      </c>
      <c r="R82" s="10" t="str">
        <f t="shared" si="31"/>
        <v xml:space="preserve"> </v>
      </c>
      <c r="S82" s="25">
        <f t="shared" si="32"/>
        <v>17.733333333333334</v>
      </c>
      <c r="T82" s="11">
        <f t="shared" si="33"/>
        <v>0</v>
      </c>
      <c r="U82" s="12" t="str">
        <f t="shared" si="34"/>
        <v xml:space="preserve"> </v>
      </c>
      <c r="V82" s="13">
        <f t="shared" si="35"/>
        <v>17.733333333333334</v>
      </c>
      <c r="W82" s="53">
        <f t="shared" si="36"/>
        <v>0</v>
      </c>
      <c r="X82" s="54">
        <f t="shared" si="37"/>
        <v>1</v>
      </c>
      <c r="Y82" s="15">
        <f t="shared" si="38"/>
        <v>17.733333333333334</v>
      </c>
      <c r="Z82" s="54" t="s">
        <v>797</v>
      </c>
      <c r="AA82" s="12">
        <v>0</v>
      </c>
      <c r="AB82" s="54" t="s">
        <v>797</v>
      </c>
      <c r="AC82" s="12">
        <v>0</v>
      </c>
      <c r="AD82" s="54">
        <v>8</v>
      </c>
      <c r="AE82" s="12">
        <v>17.733333333333334</v>
      </c>
      <c r="AF82" s="54" t="s">
        <v>797</v>
      </c>
      <c r="AG82" s="12">
        <v>0</v>
      </c>
      <c r="AH82" s="54" t="s">
        <v>797</v>
      </c>
      <c r="AI82" s="12">
        <v>0</v>
      </c>
      <c r="AJ82" s="54" t="s">
        <v>797</v>
      </c>
      <c r="AK82" s="12">
        <v>0</v>
      </c>
      <c r="AL82" s="54" t="s">
        <v>797</v>
      </c>
      <c r="AM82" s="12">
        <v>0</v>
      </c>
      <c r="AN82" s="54" t="s">
        <v>797</v>
      </c>
      <c r="AO82" s="12">
        <v>0</v>
      </c>
      <c r="AP82" s="183" t="s">
        <v>895</v>
      </c>
      <c r="AQ82" s="194">
        <v>3.5</v>
      </c>
      <c r="AR82" s="195" t="s">
        <v>797</v>
      </c>
      <c r="AS82" s="180">
        <v>1</v>
      </c>
      <c r="AT82" s="181">
        <v>3.5</v>
      </c>
      <c r="AU82" s="184">
        <v>0</v>
      </c>
      <c r="AV82" s="184">
        <v>0</v>
      </c>
      <c r="AW82" s="182" t="s">
        <v>797</v>
      </c>
      <c r="AX82" s="95">
        <v>73</v>
      </c>
      <c r="AY82" s="96" t="s">
        <v>847</v>
      </c>
      <c r="AZ82" s="97">
        <v>17.733333333333334</v>
      </c>
    </row>
    <row r="83" spans="3:52" x14ac:dyDescent="0.25">
      <c r="C83" s="90">
        <f t="shared" si="22"/>
        <v>74</v>
      </c>
      <c r="D83" s="3" t="s">
        <v>321</v>
      </c>
      <c r="E83" s="225" t="str">
        <f>_xlfn.XLOOKUP(D83, '[1]Парный рейтинг'!$D$10:$D$826,'[1]Парный рейтинг'!$P$10:$P$826, "")</f>
        <v/>
      </c>
      <c r="F83" s="172" t="str">
        <f t="shared" si="20"/>
        <v/>
      </c>
      <c r="G83" s="207" t="e">
        <f t="shared" si="23"/>
        <v>#VALUE!</v>
      </c>
      <c r="H83" s="176" t="str">
        <f t="shared" si="21"/>
        <v/>
      </c>
      <c r="I83" s="27" t="str">
        <f t="shared" si="24"/>
        <v>3,5</v>
      </c>
      <c r="J83" s="208">
        <v>3.5</v>
      </c>
      <c r="K83" s="24" t="s">
        <v>797</v>
      </c>
      <c r="L83" s="2">
        <f t="shared" si="25"/>
        <v>1</v>
      </c>
      <c r="M83" s="5">
        <f t="shared" si="26"/>
        <v>3.5</v>
      </c>
      <c r="N83" s="196">
        <f t="shared" si="27"/>
        <v>0</v>
      </c>
      <c r="O83" s="196">
        <f t="shared" si="28"/>
        <v>0</v>
      </c>
      <c r="P83" s="17" t="str">
        <f t="shared" si="29"/>
        <v/>
      </c>
      <c r="Q83" s="16">
        <f t="shared" si="30"/>
        <v>74</v>
      </c>
      <c r="R83" s="10" t="str">
        <f t="shared" si="31"/>
        <v xml:space="preserve"> </v>
      </c>
      <c r="S83" s="25">
        <f t="shared" si="32"/>
        <v>17.733333333333334</v>
      </c>
      <c r="T83" s="11">
        <f t="shared" si="33"/>
        <v>0</v>
      </c>
      <c r="U83" s="12" t="str">
        <f t="shared" si="34"/>
        <v xml:space="preserve"> </v>
      </c>
      <c r="V83" s="13">
        <f t="shared" si="35"/>
        <v>17.733333333333334</v>
      </c>
      <c r="W83" s="53">
        <f t="shared" si="36"/>
        <v>0</v>
      </c>
      <c r="X83" s="54">
        <f t="shared" si="37"/>
        <v>1</v>
      </c>
      <c r="Y83" s="15">
        <f t="shared" si="38"/>
        <v>17.733333333333334</v>
      </c>
      <c r="Z83" s="54" t="s">
        <v>797</v>
      </c>
      <c r="AA83" s="12">
        <v>0</v>
      </c>
      <c r="AB83" s="54" t="s">
        <v>797</v>
      </c>
      <c r="AC83" s="12">
        <v>0</v>
      </c>
      <c r="AD83" s="54">
        <v>8</v>
      </c>
      <c r="AE83" s="12">
        <v>17.733333333333334</v>
      </c>
      <c r="AF83" s="54" t="s">
        <v>797</v>
      </c>
      <c r="AG83" s="12">
        <v>0</v>
      </c>
      <c r="AH83" s="54" t="s">
        <v>797</v>
      </c>
      <c r="AI83" s="12">
        <v>0</v>
      </c>
      <c r="AJ83" s="54" t="s">
        <v>797</v>
      </c>
      <c r="AK83" s="12">
        <v>0</v>
      </c>
      <c r="AL83" s="54" t="s">
        <v>797</v>
      </c>
      <c r="AM83" s="12">
        <v>0</v>
      </c>
      <c r="AN83" s="54" t="s">
        <v>797</v>
      </c>
      <c r="AO83" s="12">
        <v>0</v>
      </c>
      <c r="AP83" s="183" t="s">
        <v>895</v>
      </c>
      <c r="AQ83" s="194">
        <v>3.5</v>
      </c>
      <c r="AR83" s="195" t="s">
        <v>797</v>
      </c>
      <c r="AS83" s="180">
        <v>1</v>
      </c>
      <c r="AT83" s="181">
        <v>3.5</v>
      </c>
      <c r="AU83" s="184">
        <v>0</v>
      </c>
      <c r="AV83" s="184">
        <v>0</v>
      </c>
      <c r="AW83" s="182" t="s">
        <v>797</v>
      </c>
      <c r="AX83" s="95">
        <v>74</v>
      </c>
      <c r="AY83" s="96" t="s">
        <v>847</v>
      </c>
      <c r="AZ83" s="97">
        <v>17.733333333333334</v>
      </c>
    </row>
    <row r="84" spans="3:52" x14ac:dyDescent="0.25">
      <c r="C84" s="90">
        <f t="shared" si="22"/>
        <v>75</v>
      </c>
      <c r="D84" s="3" t="s">
        <v>27</v>
      </c>
      <c r="E84" s="225" t="str">
        <f>_xlfn.XLOOKUP(D84, '[1]Парный рейтинг'!$D$10:$D$826,'[1]Парный рейтинг'!$P$10:$P$826, "")</f>
        <v/>
      </c>
      <c r="F84" s="172" t="str">
        <f t="shared" si="20"/>
        <v/>
      </c>
      <c r="G84" s="207" t="e">
        <f t="shared" si="23"/>
        <v>#VALUE!</v>
      </c>
      <c r="H84" s="176" t="str">
        <f t="shared" si="21"/>
        <v/>
      </c>
      <c r="I84" s="27" t="str">
        <f t="shared" si="24"/>
        <v>4,0*</v>
      </c>
      <c r="J84" s="208">
        <v>4</v>
      </c>
      <c r="K84" s="24" t="s">
        <v>798</v>
      </c>
      <c r="L84" s="2">
        <f t="shared" si="25"/>
        <v>1</v>
      </c>
      <c r="M84" s="5">
        <f t="shared" si="26"/>
        <v>4.0999999999999996</v>
      </c>
      <c r="N84" s="196">
        <f t="shared" si="27"/>
        <v>0</v>
      </c>
      <c r="O84" s="196">
        <f t="shared" si="28"/>
        <v>0</v>
      </c>
      <c r="P84" s="17" t="str">
        <f t="shared" si="29"/>
        <v/>
      </c>
      <c r="Q84" s="16">
        <f t="shared" si="30"/>
        <v>75</v>
      </c>
      <c r="R84" s="10" t="str">
        <f t="shared" si="31"/>
        <v xml:space="preserve"> </v>
      </c>
      <c r="S84" s="25">
        <f t="shared" si="32"/>
        <v>17.066666666666666</v>
      </c>
      <c r="T84" s="11">
        <f t="shared" si="33"/>
        <v>0</v>
      </c>
      <c r="U84" s="12" t="str">
        <f t="shared" si="34"/>
        <v xml:space="preserve"> </v>
      </c>
      <c r="V84" s="13">
        <f t="shared" si="35"/>
        <v>17.066666666666666</v>
      </c>
      <c r="W84" s="53">
        <f t="shared" si="36"/>
        <v>0</v>
      </c>
      <c r="X84" s="54">
        <f t="shared" si="37"/>
        <v>1</v>
      </c>
      <c r="Y84" s="15">
        <f t="shared" si="38"/>
        <v>17.066666666666666</v>
      </c>
      <c r="Z84" s="54" t="s">
        <v>797</v>
      </c>
      <c r="AA84" s="12">
        <v>0</v>
      </c>
      <c r="AB84" s="54" t="s">
        <v>797</v>
      </c>
      <c r="AC84" s="12">
        <v>0</v>
      </c>
      <c r="AD84" s="54" t="s">
        <v>797</v>
      </c>
      <c r="AE84" s="12">
        <v>0</v>
      </c>
      <c r="AF84" s="54" t="s">
        <v>797</v>
      </c>
      <c r="AG84" s="12">
        <v>0</v>
      </c>
      <c r="AH84" s="54" t="s">
        <v>797</v>
      </c>
      <c r="AI84" s="12">
        <v>0</v>
      </c>
      <c r="AJ84" s="54" t="s">
        <v>797</v>
      </c>
      <c r="AK84" s="12">
        <v>0</v>
      </c>
      <c r="AL84" s="54" t="s">
        <v>797</v>
      </c>
      <c r="AM84" s="12">
        <v>0</v>
      </c>
      <c r="AN84" s="54">
        <v>16</v>
      </c>
      <c r="AO84" s="12">
        <v>17.066666666666666</v>
      </c>
      <c r="AP84" s="183" t="s">
        <v>866</v>
      </c>
      <c r="AQ84" s="194">
        <v>4</v>
      </c>
      <c r="AR84" s="195" t="s">
        <v>798</v>
      </c>
      <c r="AS84" s="180">
        <v>1</v>
      </c>
      <c r="AT84" s="181">
        <v>4.0999999999999996</v>
      </c>
      <c r="AU84" s="184">
        <v>0</v>
      </c>
      <c r="AV84" s="184">
        <v>0</v>
      </c>
      <c r="AW84" s="182" t="s">
        <v>797</v>
      </c>
      <c r="AX84" s="95">
        <v>75</v>
      </c>
      <c r="AY84" s="96" t="s">
        <v>847</v>
      </c>
      <c r="AZ84" s="97">
        <v>17.066666666666666</v>
      </c>
    </row>
    <row r="85" spans="3:52" x14ac:dyDescent="0.25">
      <c r="C85" s="90">
        <f t="shared" si="22"/>
        <v>76</v>
      </c>
      <c r="D85" s="3" t="s">
        <v>21</v>
      </c>
      <c r="E85" s="225" t="s">
        <v>869</v>
      </c>
      <c r="F85" s="172" t="str">
        <f t="shared" si="20"/>
        <v>3,5*</v>
      </c>
      <c r="G85" s="207">
        <f t="shared" si="23"/>
        <v>3.5</v>
      </c>
      <c r="H85" s="176" t="str">
        <f t="shared" si="21"/>
        <v>*</v>
      </c>
      <c r="I85" s="27" t="str">
        <f t="shared" si="24"/>
        <v>3,5*</v>
      </c>
      <c r="J85" s="208">
        <v>3.5</v>
      </c>
      <c r="K85" s="24" t="s">
        <v>798</v>
      </c>
      <c r="L85" s="2">
        <f t="shared" si="25"/>
        <v>1</v>
      </c>
      <c r="M85" s="5">
        <f t="shared" si="26"/>
        <v>3.6</v>
      </c>
      <c r="N85" s="196">
        <f t="shared" si="27"/>
        <v>0</v>
      </c>
      <c r="O85" s="196">
        <f t="shared" si="28"/>
        <v>0</v>
      </c>
      <c r="P85" s="17" t="str">
        <f t="shared" si="29"/>
        <v/>
      </c>
      <c r="Q85" s="16">
        <f t="shared" si="30"/>
        <v>76</v>
      </c>
      <c r="R85" s="10" t="str">
        <f t="shared" si="31"/>
        <v xml:space="preserve"> </v>
      </c>
      <c r="S85" s="25">
        <f t="shared" si="32"/>
        <v>17.066666666666666</v>
      </c>
      <c r="T85" s="11">
        <f t="shared" si="33"/>
        <v>0</v>
      </c>
      <c r="U85" s="12" t="str">
        <f t="shared" si="34"/>
        <v xml:space="preserve"> </v>
      </c>
      <c r="V85" s="13">
        <f t="shared" si="35"/>
        <v>17.066666666666666</v>
      </c>
      <c r="W85" s="53">
        <f t="shared" si="36"/>
        <v>0</v>
      </c>
      <c r="X85" s="54">
        <f t="shared" si="37"/>
        <v>1</v>
      </c>
      <c r="Y85" s="15">
        <f t="shared" si="38"/>
        <v>17.066666666666666</v>
      </c>
      <c r="Z85" s="54" t="s">
        <v>797</v>
      </c>
      <c r="AA85" s="12">
        <v>0</v>
      </c>
      <c r="AB85" s="54" t="s">
        <v>797</v>
      </c>
      <c r="AC85" s="12">
        <v>0</v>
      </c>
      <c r="AD85" s="54" t="s">
        <v>797</v>
      </c>
      <c r="AE85" s="12">
        <v>0</v>
      </c>
      <c r="AF85" s="54" t="s">
        <v>797</v>
      </c>
      <c r="AG85" s="12">
        <v>0</v>
      </c>
      <c r="AH85" s="54">
        <v>16</v>
      </c>
      <c r="AI85" s="12">
        <v>17.066666666666666</v>
      </c>
      <c r="AJ85" s="54" t="s">
        <v>797</v>
      </c>
      <c r="AK85" s="12">
        <v>0</v>
      </c>
      <c r="AL85" s="54" t="s">
        <v>797</v>
      </c>
      <c r="AM85" s="12">
        <v>0</v>
      </c>
      <c r="AN85" s="54" t="s">
        <v>797</v>
      </c>
      <c r="AO85" s="12">
        <v>0</v>
      </c>
      <c r="AP85" s="183" t="s">
        <v>869</v>
      </c>
      <c r="AQ85" s="194">
        <v>3.5</v>
      </c>
      <c r="AR85" s="195" t="s">
        <v>798</v>
      </c>
      <c r="AS85" s="180">
        <v>1</v>
      </c>
      <c r="AT85" s="181">
        <v>3.6</v>
      </c>
      <c r="AU85" s="184">
        <v>0</v>
      </c>
      <c r="AV85" s="184">
        <v>0</v>
      </c>
      <c r="AW85" s="182" t="s">
        <v>797</v>
      </c>
      <c r="AX85" s="95">
        <v>76</v>
      </c>
      <c r="AY85" s="96" t="s">
        <v>847</v>
      </c>
      <c r="AZ85" s="97">
        <v>17.066666666666666</v>
      </c>
    </row>
    <row r="86" spans="3:52" x14ac:dyDescent="0.25">
      <c r="C86" s="90">
        <f t="shared" si="22"/>
        <v>77</v>
      </c>
      <c r="D86" s="3" t="s">
        <v>15</v>
      </c>
      <c r="E86" s="225" t="str">
        <f>_xlfn.XLOOKUP(D86, '[1]Парный рейтинг'!$D$10:$D$826,'[1]Парный рейтинг'!$P$10:$P$826, "")</f>
        <v/>
      </c>
      <c r="F86" s="172" t="str">
        <f t="shared" ref="F86:F117" si="39">IF(COUNTA(E86)&gt;0, E86, I86)</f>
        <v/>
      </c>
      <c r="G86" s="207" t="e">
        <f t="shared" si="23"/>
        <v>#VALUE!</v>
      </c>
      <c r="H86" s="176" t="str">
        <f t="shared" ref="H86:H107" si="40">IF(ISNUMBER(SEARCH("~*", F86)), "*", "")</f>
        <v/>
      </c>
      <c r="I86" s="27" t="str">
        <f t="shared" si="24"/>
        <v>4,0</v>
      </c>
      <c r="J86" s="208">
        <v>4</v>
      </c>
      <c r="K86" s="24" t="s">
        <v>797</v>
      </c>
      <c r="L86" s="2">
        <f t="shared" si="25"/>
        <v>1</v>
      </c>
      <c r="M86" s="5">
        <f t="shared" si="26"/>
        <v>4</v>
      </c>
      <c r="N86" s="196">
        <f t="shared" si="27"/>
        <v>0</v>
      </c>
      <c r="O86" s="196">
        <f t="shared" si="28"/>
        <v>0</v>
      </c>
      <c r="P86" s="17" t="str">
        <f t="shared" si="29"/>
        <v/>
      </c>
      <c r="Q86" s="16">
        <f t="shared" si="30"/>
        <v>77</v>
      </c>
      <c r="R86" s="10" t="str">
        <f t="shared" si="31"/>
        <v xml:space="preserve"> </v>
      </c>
      <c r="S86" s="25">
        <f t="shared" si="32"/>
        <v>16</v>
      </c>
      <c r="T86" s="11">
        <f t="shared" si="33"/>
        <v>0</v>
      </c>
      <c r="U86" s="12" t="str">
        <f t="shared" si="34"/>
        <v xml:space="preserve"> </v>
      </c>
      <c r="V86" s="13">
        <f t="shared" si="35"/>
        <v>16</v>
      </c>
      <c r="W86" s="53">
        <f t="shared" si="36"/>
        <v>0</v>
      </c>
      <c r="X86" s="54">
        <f t="shared" si="37"/>
        <v>1</v>
      </c>
      <c r="Y86" s="15">
        <f t="shared" si="38"/>
        <v>16</v>
      </c>
      <c r="Z86" s="54" t="s">
        <v>797</v>
      </c>
      <c r="AA86" s="12">
        <v>0</v>
      </c>
      <c r="AB86" s="54" t="s">
        <v>797</v>
      </c>
      <c r="AC86" s="12">
        <v>0</v>
      </c>
      <c r="AD86" s="54" t="s">
        <v>797</v>
      </c>
      <c r="AE86" s="12">
        <v>0</v>
      </c>
      <c r="AF86" s="54" t="s">
        <v>797</v>
      </c>
      <c r="AG86" s="12">
        <v>0</v>
      </c>
      <c r="AH86" s="54" t="s">
        <v>797</v>
      </c>
      <c r="AI86" s="12">
        <v>0</v>
      </c>
      <c r="AJ86" s="54" t="s">
        <v>797</v>
      </c>
      <c r="AK86" s="12">
        <v>0</v>
      </c>
      <c r="AL86" s="54" t="s">
        <v>797</v>
      </c>
      <c r="AM86" s="12">
        <v>0</v>
      </c>
      <c r="AN86" s="54">
        <v>16</v>
      </c>
      <c r="AO86" s="12">
        <v>16</v>
      </c>
      <c r="AP86" s="183" t="s">
        <v>892</v>
      </c>
      <c r="AQ86" s="194">
        <v>4</v>
      </c>
      <c r="AR86" s="195" t="s">
        <v>797</v>
      </c>
      <c r="AS86" s="180">
        <v>1</v>
      </c>
      <c r="AT86" s="181">
        <v>4</v>
      </c>
      <c r="AU86" s="184">
        <v>0</v>
      </c>
      <c r="AV86" s="184">
        <v>0</v>
      </c>
      <c r="AW86" s="182" t="s">
        <v>797</v>
      </c>
      <c r="AX86" s="95">
        <v>77</v>
      </c>
      <c r="AY86" s="96" t="s">
        <v>847</v>
      </c>
      <c r="AZ86" s="97">
        <v>16</v>
      </c>
    </row>
    <row r="87" spans="3:52" x14ac:dyDescent="0.25">
      <c r="C87" s="90">
        <f t="shared" si="22"/>
        <v>78</v>
      </c>
      <c r="D87" s="3" t="s">
        <v>607</v>
      </c>
      <c r="E87" s="225" t="str">
        <f>_xlfn.XLOOKUP(D87, '[1]Парный рейтинг'!$D$10:$D$826,'[1]Парный рейтинг'!$P$10:$P$826, "")</f>
        <v/>
      </c>
      <c r="F87" s="172" t="str">
        <f t="shared" si="39"/>
        <v/>
      </c>
      <c r="G87" s="207" t="e">
        <f t="shared" si="23"/>
        <v>#VALUE!</v>
      </c>
      <c r="H87" s="176" t="str">
        <f t="shared" si="40"/>
        <v/>
      </c>
      <c r="I87" s="27" t="str">
        <f t="shared" si="24"/>
        <v>3,0*</v>
      </c>
      <c r="J87" s="208">
        <v>3</v>
      </c>
      <c r="K87" s="24" t="s">
        <v>798</v>
      </c>
      <c r="L87" s="2">
        <f t="shared" si="25"/>
        <v>1</v>
      </c>
      <c r="M87" s="5">
        <f t="shared" si="26"/>
        <v>3.1</v>
      </c>
      <c r="N87" s="196">
        <f t="shared" si="27"/>
        <v>0</v>
      </c>
      <c r="O87" s="196">
        <f t="shared" si="28"/>
        <v>0</v>
      </c>
      <c r="P87" s="17" t="str">
        <f t="shared" si="29"/>
        <v/>
      </c>
      <c r="Q87" s="16">
        <f t="shared" si="30"/>
        <v>78</v>
      </c>
      <c r="R87" s="10" t="str">
        <f t="shared" si="31"/>
        <v xml:space="preserve"> </v>
      </c>
      <c r="S87" s="25">
        <f t="shared" si="32"/>
        <v>15.153846153846153</v>
      </c>
      <c r="T87" s="11">
        <f t="shared" si="33"/>
        <v>0</v>
      </c>
      <c r="U87" s="12" t="str">
        <f t="shared" si="34"/>
        <v xml:space="preserve"> </v>
      </c>
      <c r="V87" s="13">
        <f t="shared" si="35"/>
        <v>15.153846153846153</v>
      </c>
      <c r="W87" s="53">
        <f t="shared" si="36"/>
        <v>0</v>
      </c>
      <c r="X87" s="54">
        <f t="shared" si="37"/>
        <v>3</v>
      </c>
      <c r="Y87" s="15">
        <f t="shared" si="38"/>
        <v>5.0512820512820511</v>
      </c>
      <c r="Z87" s="54" t="s">
        <v>797</v>
      </c>
      <c r="AA87" s="12">
        <v>0</v>
      </c>
      <c r="AB87" s="54">
        <v>32</v>
      </c>
      <c r="AC87" s="12">
        <v>4.615384615384615</v>
      </c>
      <c r="AD87" s="54" t="s">
        <v>797</v>
      </c>
      <c r="AE87" s="12">
        <v>0</v>
      </c>
      <c r="AF87" s="54">
        <v>32</v>
      </c>
      <c r="AG87" s="12">
        <v>5</v>
      </c>
      <c r="AH87" s="54" t="s">
        <v>797</v>
      </c>
      <c r="AI87" s="12">
        <v>0</v>
      </c>
      <c r="AJ87" s="54">
        <v>24</v>
      </c>
      <c r="AK87" s="12">
        <v>5.5384615384615383</v>
      </c>
      <c r="AL87" s="54" t="s">
        <v>797</v>
      </c>
      <c r="AM87" s="12">
        <v>0</v>
      </c>
      <c r="AN87" s="54" t="s">
        <v>797</v>
      </c>
      <c r="AO87" s="12">
        <v>0</v>
      </c>
      <c r="AP87" s="183" t="s">
        <v>870</v>
      </c>
      <c r="AQ87" s="194">
        <v>3</v>
      </c>
      <c r="AR87" s="195" t="s">
        <v>798</v>
      </c>
      <c r="AS87" s="180">
        <v>1</v>
      </c>
      <c r="AT87" s="181">
        <v>3.1</v>
      </c>
      <c r="AU87" s="184">
        <v>0</v>
      </c>
      <c r="AV87" s="184">
        <v>0</v>
      </c>
      <c r="AW87" s="182" t="s">
        <v>797</v>
      </c>
      <c r="AX87" s="95">
        <v>78</v>
      </c>
      <c r="AY87" s="96" t="s">
        <v>847</v>
      </c>
      <c r="AZ87" s="97">
        <v>15.153846153846153</v>
      </c>
    </row>
    <row r="88" spans="3:52" x14ac:dyDescent="0.25">
      <c r="C88" s="90">
        <f t="shared" si="22"/>
        <v>79</v>
      </c>
      <c r="D88" s="3" t="s">
        <v>316</v>
      </c>
      <c r="E88" s="225" t="str">
        <f>_xlfn.XLOOKUP(D88, '[1]Парный рейтинг'!$D$10:$D$826,'[1]Парный рейтинг'!$P$10:$P$826, "")</f>
        <v/>
      </c>
      <c r="F88" s="172" t="str">
        <f t="shared" si="39"/>
        <v/>
      </c>
      <c r="G88" s="207" t="e">
        <f t="shared" si="23"/>
        <v>#VALUE!</v>
      </c>
      <c r="H88" s="176" t="str">
        <f t="shared" si="40"/>
        <v/>
      </c>
      <c r="I88" s="27" t="str">
        <f t="shared" si="24"/>
        <v>3,5</v>
      </c>
      <c r="J88" s="208">
        <v>3.5</v>
      </c>
      <c r="K88" s="24" t="s">
        <v>797</v>
      </c>
      <c r="L88" s="2">
        <f t="shared" si="25"/>
        <v>1</v>
      </c>
      <c r="M88" s="5">
        <f t="shared" si="26"/>
        <v>3.5</v>
      </c>
      <c r="N88" s="196">
        <f t="shared" si="27"/>
        <v>0</v>
      </c>
      <c r="O88" s="196">
        <f t="shared" si="28"/>
        <v>0</v>
      </c>
      <c r="P88" s="17" t="str">
        <f t="shared" si="29"/>
        <v/>
      </c>
      <c r="Q88" s="16">
        <f t="shared" si="30"/>
        <v>79</v>
      </c>
      <c r="R88" s="10" t="str">
        <f t="shared" si="31"/>
        <v xml:space="preserve"> </v>
      </c>
      <c r="S88" s="25">
        <f t="shared" si="32"/>
        <v>14.933333333333334</v>
      </c>
      <c r="T88" s="11">
        <f t="shared" si="33"/>
        <v>0</v>
      </c>
      <c r="U88" s="12" t="str">
        <f t="shared" si="34"/>
        <v xml:space="preserve"> </v>
      </c>
      <c r="V88" s="13">
        <f t="shared" si="35"/>
        <v>14.933333333333334</v>
      </c>
      <c r="W88" s="53">
        <f t="shared" si="36"/>
        <v>0</v>
      </c>
      <c r="X88" s="54">
        <f t="shared" si="37"/>
        <v>1</v>
      </c>
      <c r="Y88" s="15">
        <f t="shared" si="38"/>
        <v>14.933333333333334</v>
      </c>
      <c r="Z88" s="54" t="s">
        <v>797</v>
      </c>
      <c r="AA88" s="12">
        <v>0</v>
      </c>
      <c r="AB88" s="54" t="s">
        <v>797</v>
      </c>
      <c r="AC88" s="12">
        <v>0</v>
      </c>
      <c r="AD88" s="54" t="s">
        <v>797</v>
      </c>
      <c r="AE88" s="12">
        <v>0</v>
      </c>
      <c r="AF88" s="54" t="s">
        <v>797</v>
      </c>
      <c r="AG88" s="12">
        <v>0</v>
      </c>
      <c r="AH88" s="54" t="s">
        <v>797</v>
      </c>
      <c r="AI88" s="12">
        <v>0</v>
      </c>
      <c r="AJ88" s="54" t="s">
        <v>797</v>
      </c>
      <c r="AK88" s="12">
        <v>0</v>
      </c>
      <c r="AL88" s="54" t="s">
        <v>797</v>
      </c>
      <c r="AM88" s="12">
        <v>0</v>
      </c>
      <c r="AN88" s="54">
        <v>16</v>
      </c>
      <c r="AO88" s="12">
        <v>14.933333333333334</v>
      </c>
      <c r="AP88" s="183" t="s">
        <v>895</v>
      </c>
      <c r="AQ88" s="194">
        <v>3.5</v>
      </c>
      <c r="AR88" s="195" t="s">
        <v>797</v>
      </c>
      <c r="AS88" s="180">
        <v>1</v>
      </c>
      <c r="AT88" s="181">
        <v>3.5</v>
      </c>
      <c r="AU88" s="184">
        <v>0</v>
      </c>
      <c r="AV88" s="184">
        <v>0</v>
      </c>
      <c r="AW88" s="182" t="s">
        <v>797</v>
      </c>
      <c r="AX88" s="95">
        <v>79</v>
      </c>
      <c r="AY88" s="96" t="s">
        <v>847</v>
      </c>
      <c r="AZ88" s="97">
        <v>14.933333333333334</v>
      </c>
    </row>
    <row r="89" spans="3:52" x14ac:dyDescent="0.25">
      <c r="C89" s="90">
        <f t="shared" si="22"/>
        <v>80</v>
      </c>
      <c r="D89" s="3" t="s">
        <v>209</v>
      </c>
      <c r="E89" s="225" t="str">
        <f>_xlfn.XLOOKUP(D89, '[1]Парный рейтинг'!$D$10:$D$826,'[1]Парный рейтинг'!$P$10:$P$826, "")</f>
        <v/>
      </c>
      <c r="F89" s="172" t="str">
        <f t="shared" si="39"/>
        <v/>
      </c>
      <c r="G89" s="207" t="e">
        <f t="shared" si="23"/>
        <v>#VALUE!</v>
      </c>
      <c r="H89" s="176" t="str">
        <f t="shared" si="40"/>
        <v/>
      </c>
      <c r="I89" s="27" t="str">
        <f t="shared" si="24"/>
        <v>3,5</v>
      </c>
      <c r="J89" s="208">
        <v>3.5</v>
      </c>
      <c r="K89" s="24" t="s">
        <v>797</v>
      </c>
      <c r="L89" s="2">
        <f t="shared" si="25"/>
        <v>1</v>
      </c>
      <c r="M89" s="5">
        <f t="shared" si="26"/>
        <v>3.5</v>
      </c>
      <c r="N89" s="196">
        <f t="shared" si="27"/>
        <v>0</v>
      </c>
      <c r="O89" s="196">
        <f t="shared" si="28"/>
        <v>0</v>
      </c>
      <c r="P89" s="17" t="str">
        <f t="shared" si="29"/>
        <v/>
      </c>
      <c r="Q89" s="16">
        <f t="shared" si="30"/>
        <v>80</v>
      </c>
      <c r="R89" s="10" t="str">
        <f t="shared" si="31"/>
        <v xml:space="preserve"> </v>
      </c>
      <c r="S89" s="25">
        <f t="shared" si="32"/>
        <v>14.625</v>
      </c>
      <c r="T89" s="11">
        <f t="shared" si="33"/>
        <v>0</v>
      </c>
      <c r="U89" s="12" t="str">
        <f t="shared" si="34"/>
        <v xml:space="preserve"> </v>
      </c>
      <c r="V89" s="13">
        <f t="shared" si="35"/>
        <v>14.625</v>
      </c>
      <c r="W89" s="53">
        <f t="shared" si="36"/>
        <v>0</v>
      </c>
      <c r="X89" s="54">
        <f t="shared" si="37"/>
        <v>3</v>
      </c>
      <c r="Y89" s="15">
        <f t="shared" si="38"/>
        <v>4.875</v>
      </c>
      <c r="Z89" s="54" t="s">
        <v>797</v>
      </c>
      <c r="AA89" s="12">
        <v>0</v>
      </c>
      <c r="AB89" s="54">
        <v>24</v>
      </c>
      <c r="AC89" s="12">
        <v>5.25</v>
      </c>
      <c r="AD89" s="54" t="s">
        <v>797</v>
      </c>
      <c r="AE89" s="12">
        <v>0</v>
      </c>
      <c r="AF89" s="54">
        <v>24</v>
      </c>
      <c r="AG89" s="12">
        <v>5</v>
      </c>
      <c r="AH89" s="54" t="s">
        <v>797</v>
      </c>
      <c r="AI89" s="12">
        <v>0</v>
      </c>
      <c r="AJ89" s="54">
        <v>32</v>
      </c>
      <c r="AK89" s="12">
        <v>4.375</v>
      </c>
      <c r="AL89" s="54" t="s">
        <v>797</v>
      </c>
      <c r="AM89" s="12">
        <v>0</v>
      </c>
      <c r="AN89" s="54" t="s">
        <v>797</v>
      </c>
      <c r="AO89" s="12">
        <v>0</v>
      </c>
      <c r="AP89" s="183" t="s">
        <v>895</v>
      </c>
      <c r="AQ89" s="194">
        <v>3.5</v>
      </c>
      <c r="AR89" s="195" t="s">
        <v>797</v>
      </c>
      <c r="AS89" s="180">
        <v>1</v>
      </c>
      <c r="AT89" s="181">
        <v>3.5</v>
      </c>
      <c r="AU89" s="184">
        <v>0</v>
      </c>
      <c r="AV89" s="184">
        <v>0</v>
      </c>
      <c r="AW89" s="182" t="s">
        <v>797</v>
      </c>
      <c r="AX89" s="95">
        <v>80</v>
      </c>
      <c r="AY89" s="96" t="s">
        <v>847</v>
      </c>
      <c r="AZ89" s="97">
        <v>14.625</v>
      </c>
    </row>
    <row r="90" spans="3:52" x14ac:dyDescent="0.25">
      <c r="C90" s="90">
        <f t="shared" si="22"/>
        <v>81</v>
      </c>
      <c r="D90" s="3" t="s">
        <v>274</v>
      </c>
      <c r="E90" s="225" t="str">
        <f>_xlfn.XLOOKUP(D90, '[1]Парный рейтинг'!$D$10:$D$826,'[1]Парный рейтинг'!$P$10:$P$826, "")</f>
        <v/>
      </c>
      <c r="F90" s="172" t="str">
        <f t="shared" si="39"/>
        <v/>
      </c>
      <c r="G90" s="207" t="e">
        <f t="shared" si="23"/>
        <v>#VALUE!</v>
      </c>
      <c r="H90" s="176" t="str">
        <f t="shared" si="40"/>
        <v/>
      </c>
      <c r="I90" s="27" t="str">
        <f t="shared" si="24"/>
        <v>4,0</v>
      </c>
      <c r="J90" s="208">
        <v>4</v>
      </c>
      <c r="K90" s="24" t="s">
        <v>797</v>
      </c>
      <c r="L90" s="2">
        <f t="shared" si="25"/>
        <v>1</v>
      </c>
      <c r="M90" s="5">
        <f t="shared" si="26"/>
        <v>4</v>
      </c>
      <c r="N90" s="196">
        <f t="shared" si="27"/>
        <v>0</v>
      </c>
      <c r="O90" s="196">
        <f t="shared" si="28"/>
        <v>0</v>
      </c>
      <c r="P90" s="17" t="str">
        <f t="shared" si="29"/>
        <v/>
      </c>
      <c r="Q90" s="16">
        <f t="shared" si="30"/>
        <v>81</v>
      </c>
      <c r="R90" s="10" t="str">
        <f t="shared" si="31"/>
        <v xml:space="preserve"> </v>
      </c>
      <c r="S90" s="25">
        <f t="shared" si="32"/>
        <v>14.333333333333332</v>
      </c>
      <c r="T90" s="11">
        <f t="shared" si="33"/>
        <v>0</v>
      </c>
      <c r="U90" s="12" t="str">
        <f t="shared" si="34"/>
        <v xml:space="preserve"> </v>
      </c>
      <c r="V90" s="13">
        <f t="shared" si="35"/>
        <v>14.333333333333332</v>
      </c>
      <c r="W90" s="53">
        <f t="shared" si="36"/>
        <v>0</v>
      </c>
      <c r="X90" s="54">
        <f t="shared" si="37"/>
        <v>2</v>
      </c>
      <c r="Y90" s="15">
        <f t="shared" si="38"/>
        <v>7.1666666666666661</v>
      </c>
      <c r="Z90" s="54" t="s">
        <v>797</v>
      </c>
      <c r="AA90" s="12">
        <v>0</v>
      </c>
      <c r="AB90" s="54" t="s">
        <v>797</v>
      </c>
      <c r="AC90" s="12">
        <v>0</v>
      </c>
      <c r="AD90" s="54" t="s">
        <v>797</v>
      </c>
      <c r="AE90" s="12">
        <v>0</v>
      </c>
      <c r="AF90" s="54">
        <v>19</v>
      </c>
      <c r="AG90" s="12">
        <v>9</v>
      </c>
      <c r="AH90" s="54" t="s">
        <v>797</v>
      </c>
      <c r="AI90" s="12">
        <v>0</v>
      </c>
      <c r="AJ90" s="54">
        <v>32</v>
      </c>
      <c r="AK90" s="12">
        <v>5.333333333333333</v>
      </c>
      <c r="AL90" s="54" t="s">
        <v>797</v>
      </c>
      <c r="AM90" s="12">
        <v>0</v>
      </c>
      <c r="AN90" s="54" t="s">
        <v>797</v>
      </c>
      <c r="AO90" s="12">
        <v>0</v>
      </c>
      <c r="AP90" s="183" t="s">
        <v>892</v>
      </c>
      <c r="AQ90" s="194">
        <v>4</v>
      </c>
      <c r="AR90" s="195" t="s">
        <v>797</v>
      </c>
      <c r="AS90" s="180">
        <v>1</v>
      </c>
      <c r="AT90" s="181">
        <v>4</v>
      </c>
      <c r="AU90" s="184">
        <v>0</v>
      </c>
      <c r="AV90" s="184">
        <v>0</v>
      </c>
      <c r="AW90" s="182" t="s">
        <v>797</v>
      </c>
      <c r="AX90" s="95">
        <v>81</v>
      </c>
      <c r="AY90" s="96" t="s">
        <v>847</v>
      </c>
      <c r="AZ90" s="97">
        <v>14.333333333333332</v>
      </c>
    </row>
    <row r="91" spans="3:52" x14ac:dyDescent="0.25">
      <c r="C91" s="90">
        <f t="shared" si="22"/>
        <v>82</v>
      </c>
      <c r="D91" s="3" t="s">
        <v>59</v>
      </c>
      <c r="E91" s="225" t="str">
        <f>_xlfn.XLOOKUP(D91, '[1]Парный рейтинг'!$D$10:$D$826,'[1]Парный рейтинг'!$P$10:$P$826, "")</f>
        <v/>
      </c>
      <c r="F91" s="172" t="str">
        <f t="shared" si="39"/>
        <v/>
      </c>
      <c r="G91" s="207" t="e">
        <f t="shared" si="23"/>
        <v>#VALUE!</v>
      </c>
      <c r="H91" s="176" t="str">
        <f t="shared" si="40"/>
        <v/>
      </c>
      <c r="I91" s="27" t="str">
        <f t="shared" si="24"/>
        <v>4,0</v>
      </c>
      <c r="J91" s="208">
        <v>4</v>
      </c>
      <c r="K91" s="24" t="s">
        <v>797</v>
      </c>
      <c r="L91" s="2">
        <f t="shared" si="25"/>
        <v>1</v>
      </c>
      <c r="M91" s="5">
        <f t="shared" si="26"/>
        <v>4</v>
      </c>
      <c r="N91" s="196">
        <f t="shared" si="27"/>
        <v>0</v>
      </c>
      <c r="O91" s="196">
        <f t="shared" si="28"/>
        <v>0</v>
      </c>
      <c r="P91" s="17" t="str">
        <f t="shared" si="29"/>
        <v/>
      </c>
      <c r="Q91" s="16">
        <f t="shared" si="30"/>
        <v>82</v>
      </c>
      <c r="R91" s="10" t="str">
        <f t="shared" si="31"/>
        <v xml:space="preserve"> </v>
      </c>
      <c r="S91" s="25">
        <f t="shared" si="32"/>
        <v>14</v>
      </c>
      <c r="T91" s="11">
        <f t="shared" si="33"/>
        <v>0</v>
      </c>
      <c r="U91" s="12" t="str">
        <f t="shared" si="34"/>
        <v xml:space="preserve"> </v>
      </c>
      <c r="V91" s="13">
        <f t="shared" si="35"/>
        <v>14</v>
      </c>
      <c r="W91" s="53">
        <f t="shared" si="36"/>
        <v>0</v>
      </c>
      <c r="X91" s="54">
        <f t="shared" si="37"/>
        <v>1</v>
      </c>
      <c r="Y91" s="15">
        <f t="shared" si="38"/>
        <v>14</v>
      </c>
      <c r="Z91" s="54" t="s">
        <v>797</v>
      </c>
      <c r="AA91" s="12">
        <v>0</v>
      </c>
      <c r="AB91" s="54" t="s">
        <v>797</v>
      </c>
      <c r="AC91" s="12">
        <v>0</v>
      </c>
      <c r="AD91" s="54" t="s">
        <v>797</v>
      </c>
      <c r="AE91" s="12">
        <v>0</v>
      </c>
      <c r="AF91" s="54">
        <v>16</v>
      </c>
      <c r="AG91" s="12">
        <v>14</v>
      </c>
      <c r="AH91" s="54" t="s">
        <v>797</v>
      </c>
      <c r="AI91" s="12">
        <v>0</v>
      </c>
      <c r="AJ91" s="54" t="s">
        <v>797</v>
      </c>
      <c r="AK91" s="12">
        <v>0</v>
      </c>
      <c r="AL91" s="54" t="s">
        <v>797</v>
      </c>
      <c r="AM91" s="12">
        <v>0</v>
      </c>
      <c r="AN91" s="54" t="s">
        <v>797</v>
      </c>
      <c r="AO91" s="12">
        <v>0</v>
      </c>
      <c r="AP91" s="183" t="s">
        <v>892</v>
      </c>
      <c r="AQ91" s="194">
        <v>4</v>
      </c>
      <c r="AR91" s="195" t="s">
        <v>797</v>
      </c>
      <c r="AS91" s="180">
        <v>1</v>
      </c>
      <c r="AT91" s="181">
        <v>4</v>
      </c>
      <c r="AU91" s="184">
        <v>0</v>
      </c>
      <c r="AV91" s="184">
        <v>0</v>
      </c>
      <c r="AW91" s="182" t="s">
        <v>797</v>
      </c>
      <c r="AX91" s="95">
        <v>82</v>
      </c>
      <c r="AY91" s="96" t="s">
        <v>847</v>
      </c>
      <c r="AZ91" s="97">
        <v>14</v>
      </c>
    </row>
    <row r="92" spans="3:52" x14ac:dyDescent="0.25">
      <c r="C92" s="90">
        <f t="shared" si="22"/>
        <v>83</v>
      </c>
      <c r="D92" s="3" t="s">
        <v>33</v>
      </c>
      <c r="E92" s="225" t="str">
        <f>_xlfn.XLOOKUP(D92, '[1]Парный рейтинг'!$D$10:$D$826,'[1]Парный рейтинг'!$P$10:$P$826, "")</f>
        <v/>
      </c>
      <c r="F92" s="172" t="str">
        <f t="shared" si="39"/>
        <v/>
      </c>
      <c r="G92" s="207" t="e">
        <f t="shared" si="23"/>
        <v>#VALUE!</v>
      </c>
      <c r="H92" s="176" t="str">
        <f t="shared" si="40"/>
        <v/>
      </c>
      <c r="I92" s="27" t="str">
        <f t="shared" si="24"/>
        <v>3,5*</v>
      </c>
      <c r="J92" s="208">
        <v>3.5</v>
      </c>
      <c r="K92" s="24" t="s">
        <v>798</v>
      </c>
      <c r="L92" s="2">
        <f t="shared" si="25"/>
        <v>1</v>
      </c>
      <c r="M92" s="5">
        <f t="shared" si="26"/>
        <v>3.6</v>
      </c>
      <c r="N92" s="196">
        <f t="shared" si="27"/>
        <v>0</v>
      </c>
      <c r="O92" s="196">
        <f t="shared" si="28"/>
        <v>0</v>
      </c>
      <c r="P92" s="17" t="str">
        <f t="shared" si="29"/>
        <v/>
      </c>
      <c r="Q92" s="16">
        <f t="shared" si="30"/>
        <v>83</v>
      </c>
      <c r="R92" s="10" t="str">
        <f t="shared" si="31"/>
        <v xml:space="preserve"> </v>
      </c>
      <c r="S92" s="25">
        <f t="shared" si="32"/>
        <v>14</v>
      </c>
      <c r="T92" s="11">
        <f t="shared" si="33"/>
        <v>0</v>
      </c>
      <c r="U92" s="12" t="str">
        <f t="shared" si="34"/>
        <v xml:space="preserve"> </v>
      </c>
      <c r="V92" s="13">
        <f t="shared" si="35"/>
        <v>14</v>
      </c>
      <c r="W92" s="53">
        <f t="shared" si="36"/>
        <v>0</v>
      </c>
      <c r="X92" s="54">
        <f t="shared" si="37"/>
        <v>1</v>
      </c>
      <c r="Y92" s="15">
        <f t="shared" si="38"/>
        <v>14</v>
      </c>
      <c r="Z92" s="54" t="s">
        <v>797</v>
      </c>
      <c r="AA92" s="12">
        <v>0</v>
      </c>
      <c r="AB92" s="54" t="s">
        <v>797</v>
      </c>
      <c r="AC92" s="12">
        <v>0</v>
      </c>
      <c r="AD92" s="54" t="s">
        <v>797</v>
      </c>
      <c r="AE92" s="12">
        <v>0</v>
      </c>
      <c r="AF92" s="54" t="s">
        <v>797</v>
      </c>
      <c r="AG92" s="12">
        <v>0</v>
      </c>
      <c r="AH92" s="54">
        <v>16</v>
      </c>
      <c r="AI92" s="12">
        <v>14</v>
      </c>
      <c r="AJ92" s="54" t="s">
        <v>797</v>
      </c>
      <c r="AK92" s="12">
        <v>0</v>
      </c>
      <c r="AL92" s="54" t="s">
        <v>797</v>
      </c>
      <c r="AM92" s="12">
        <v>0</v>
      </c>
      <c r="AN92" s="54" t="s">
        <v>797</v>
      </c>
      <c r="AO92" s="12">
        <v>0</v>
      </c>
      <c r="AP92" s="183" t="s">
        <v>869</v>
      </c>
      <c r="AQ92" s="194">
        <v>3.5</v>
      </c>
      <c r="AR92" s="195" t="s">
        <v>798</v>
      </c>
      <c r="AS92" s="180">
        <v>1</v>
      </c>
      <c r="AT92" s="181">
        <v>3.6</v>
      </c>
      <c r="AU92" s="184">
        <v>0</v>
      </c>
      <c r="AV92" s="184">
        <v>0</v>
      </c>
      <c r="AW92" s="182" t="s">
        <v>797</v>
      </c>
      <c r="AX92" s="95">
        <v>83</v>
      </c>
      <c r="AY92" s="96" t="s">
        <v>847</v>
      </c>
      <c r="AZ92" s="97">
        <v>14</v>
      </c>
    </row>
    <row r="93" spans="3:52" x14ac:dyDescent="0.25">
      <c r="C93" s="90">
        <f t="shared" si="22"/>
        <v>84</v>
      </c>
      <c r="D93" s="3" t="s">
        <v>16</v>
      </c>
      <c r="E93" s="225" t="str">
        <f>_xlfn.XLOOKUP(D93, '[1]Парный рейтинг'!$D$10:$D$826,'[1]Парный рейтинг'!$P$10:$P$826, "")</f>
        <v/>
      </c>
      <c r="F93" s="172" t="str">
        <f t="shared" si="39"/>
        <v/>
      </c>
      <c r="G93" s="207" t="e">
        <f t="shared" si="23"/>
        <v>#VALUE!</v>
      </c>
      <c r="H93" s="176" t="str">
        <f t="shared" si="40"/>
        <v/>
      </c>
      <c r="I93" s="27" t="str">
        <f t="shared" si="24"/>
        <v>3,5*</v>
      </c>
      <c r="J93" s="208">
        <v>3.5</v>
      </c>
      <c r="K93" s="24" t="s">
        <v>798</v>
      </c>
      <c r="L93" s="2">
        <f t="shared" si="25"/>
        <v>1</v>
      </c>
      <c r="M93" s="5">
        <f t="shared" si="26"/>
        <v>3.6</v>
      </c>
      <c r="N93" s="196">
        <f t="shared" si="27"/>
        <v>0</v>
      </c>
      <c r="O93" s="196">
        <f t="shared" si="28"/>
        <v>0</v>
      </c>
      <c r="P93" s="17" t="str">
        <f t="shared" si="29"/>
        <v/>
      </c>
      <c r="Q93" s="16">
        <f t="shared" si="30"/>
        <v>84</v>
      </c>
      <c r="R93" s="10" t="str">
        <f t="shared" si="31"/>
        <v xml:space="preserve"> </v>
      </c>
      <c r="S93" s="25">
        <f t="shared" si="32"/>
        <v>13.875</v>
      </c>
      <c r="T93" s="11">
        <f t="shared" si="33"/>
        <v>0</v>
      </c>
      <c r="U93" s="12" t="str">
        <f t="shared" si="34"/>
        <v xml:space="preserve"> </v>
      </c>
      <c r="V93" s="13">
        <f t="shared" si="35"/>
        <v>13.875</v>
      </c>
      <c r="W93" s="53">
        <f t="shared" si="36"/>
        <v>0</v>
      </c>
      <c r="X93" s="54">
        <f t="shared" si="37"/>
        <v>2</v>
      </c>
      <c r="Y93" s="15">
        <f t="shared" si="38"/>
        <v>6.9375</v>
      </c>
      <c r="Z93" s="54" t="s">
        <v>797</v>
      </c>
      <c r="AA93" s="12">
        <v>0</v>
      </c>
      <c r="AB93" s="54" t="s">
        <v>797</v>
      </c>
      <c r="AC93" s="12">
        <v>0</v>
      </c>
      <c r="AD93" s="54">
        <v>16</v>
      </c>
      <c r="AE93" s="12">
        <v>9.5</v>
      </c>
      <c r="AF93" s="54" t="s">
        <v>797</v>
      </c>
      <c r="AG93" s="12">
        <v>0</v>
      </c>
      <c r="AH93" s="54" t="s">
        <v>797</v>
      </c>
      <c r="AI93" s="12">
        <v>0</v>
      </c>
      <c r="AJ93" s="54" t="s">
        <v>797</v>
      </c>
      <c r="AK93" s="12">
        <v>0</v>
      </c>
      <c r="AL93" s="54">
        <v>32</v>
      </c>
      <c r="AM93" s="12">
        <v>4.375</v>
      </c>
      <c r="AN93" s="54" t="s">
        <v>797</v>
      </c>
      <c r="AO93" s="12">
        <v>0</v>
      </c>
      <c r="AP93" s="183" t="s">
        <v>869</v>
      </c>
      <c r="AQ93" s="194">
        <v>3.5</v>
      </c>
      <c r="AR93" s="195" t="s">
        <v>798</v>
      </c>
      <c r="AS93" s="180">
        <v>1</v>
      </c>
      <c r="AT93" s="181">
        <v>3.6</v>
      </c>
      <c r="AU93" s="184">
        <v>0</v>
      </c>
      <c r="AV93" s="184">
        <v>0</v>
      </c>
      <c r="AW93" s="182" t="s">
        <v>797</v>
      </c>
      <c r="AX93" s="95">
        <v>84</v>
      </c>
      <c r="AY93" s="96" t="s">
        <v>847</v>
      </c>
      <c r="AZ93" s="97">
        <v>13.875</v>
      </c>
    </row>
    <row r="94" spans="3:52" x14ac:dyDescent="0.25">
      <c r="C94" s="90">
        <f t="shared" si="22"/>
        <v>85</v>
      </c>
      <c r="D94" s="3" t="s">
        <v>157</v>
      </c>
      <c r="E94" s="225" t="str">
        <f>_xlfn.XLOOKUP(D94, '[1]Парный рейтинг'!$D$10:$D$826,'[1]Парный рейтинг'!$P$10:$P$826, "")</f>
        <v/>
      </c>
      <c r="F94" s="172" t="str">
        <f t="shared" si="39"/>
        <v/>
      </c>
      <c r="G94" s="207" t="e">
        <f t="shared" si="23"/>
        <v>#VALUE!</v>
      </c>
      <c r="H94" s="176" t="str">
        <f t="shared" si="40"/>
        <v/>
      </c>
      <c r="I94" s="27" t="str">
        <f t="shared" si="24"/>
        <v>3,5*</v>
      </c>
      <c r="J94" s="208">
        <v>3.5</v>
      </c>
      <c r="K94" s="24" t="s">
        <v>798</v>
      </c>
      <c r="L94" s="2">
        <f t="shared" si="25"/>
        <v>1</v>
      </c>
      <c r="M94" s="5">
        <f t="shared" si="26"/>
        <v>3.6</v>
      </c>
      <c r="N94" s="196">
        <f t="shared" si="27"/>
        <v>0</v>
      </c>
      <c r="O94" s="196">
        <f t="shared" si="28"/>
        <v>0</v>
      </c>
      <c r="P94" s="17" t="str">
        <f t="shared" si="29"/>
        <v/>
      </c>
      <c r="Q94" s="16">
        <f t="shared" si="30"/>
        <v>85</v>
      </c>
      <c r="R94" s="10" t="str">
        <f t="shared" si="31"/>
        <v xml:space="preserve"> </v>
      </c>
      <c r="S94" s="25">
        <f t="shared" si="32"/>
        <v>13.000000000000002</v>
      </c>
      <c r="T94" s="11">
        <f t="shared" si="33"/>
        <v>0</v>
      </c>
      <c r="U94" s="12" t="str">
        <f t="shared" si="34"/>
        <v xml:space="preserve"> </v>
      </c>
      <c r="V94" s="13">
        <f t="shared" si="35"/>
        <v>13.000000000000002</v>
      </c>
      <c r="W94" s="53">
        <f t="shared" si="36"/>
        <v>0</v>
      </c>
      <c r="X94" s="54">
        <f t="shared" si="37"/>
        <v>3</v>
      </c>
      <c r="Y94" s="15">
        <f t="shared" si="38"/>
        <v>4.3333333333333339</v>
      </c>
      <c r="Z94" s="54" t="s">
        <v>797</v>
      </c>
      <c r="AA94" s="12">
        <v>0</v>
      </c>
      <c r="AB94" s="54" t="s">
        <v>797</v>
      </c>
      <c r="AC94" s="12">
        <v>0</v>
      </c>
      <c r="AD94" s="54" t="s">
        <v>797</v>
      </c>
      <c r="AE94" s="12">
        <v>0</v>
      </c>
      <c r="AF94" s="54" t="s">
        <v>797</v>
      </c>
      <c r="AG94" s="12">
        <v>0</v>
      </c>
      <c r="AH94" s="54">
        <v>24</v>
      </c>
      <c r="AI94" s="12">
        <v>6</v>
      </c>
      <c r="AJ94" s="54" t="s">
        <v>797</v>
      </c>
      <c r="AK94" s="12">
        <v>0</v>
      </c>
      <c r="AL94" s="54">
        <v>32</v>
      </c>
      <c r="AM94" s="12">
        <v>4.666666666666667</v>
      </c>
      <c r="AN94" s="54">
        <v>40</v>
      </c>
      <c r="AO94" s="12">
        <v>2.3333333333333335</v>
      </c>
      <c r="AP94" s="183" t="s">
        <v>869</v>
      </c>
      <c r="AQ94" s="194">
        <v>3.5</v>
      </c>
      <c r="AR94" s="195" t="s">
        <v>798</v>
      </c>
      <c r="AS94" s="180">
        <v>1</v>
      </c>
      <c r="AT94" s="181">
        <v>3.6</v>
      </c>
      <c r="AU94" s="184">
        <v>0</v>
      </c>
      <c r="AV94" s="184">
        <v>0</v>
      </c>
      <c r="AW94" s="182" t="s">
        <v>797</v>
      </c>
      <c r="AX94" s="95">
        <v>85</v>
      </c>
      <c r="AY94" s="96" t="s">
        <v>847</v>
      </c>
      <c r="AZ94" s="97">
        <v>13.000000000000002</v>
      </c>
    </row>
    <row r="95" spans="3:52" x14ac:dyDescent="0.25">
      <c r="C95" s="90">
        <f t="shared" si="22"/>
        <v>86</v>
      </c>
      <c r="D95" s="3" t="s">
        <v>300</v>
      </c>
      <c r="E95" s="225" t="str">
        <f>_xlfn.XLOOKUP(D95, '[1]Парный рейтинг'!$D$10:$D$826,'[1]Парный рейтинг'!$P$10:$P$826, "")</f>
        <v/>
      </c>
      <c r="F95" s="172" t="str">
        <f t="shared" si="39"/>
        <v/>
      </c>
      <c r="G95" s="207" t="e">
        <f t="shared" si="23"/>
        <v>#VALUE!</v>
      </c>
      <c r="H95" s="176" t="str">
        <f t="shared" si="40"/>
        <v/>
      </c>
      <c r="I95" s="27" t="str">
        <f t="shared" si="24"/>
        <v>3,5</v>
      </c>
      <c r="J95" s="208">
        <v>3.5</v>
      </c>
      <c r="K95" s="24" t="s">
        <v>797</v>
      </c>
      <c r="L95" s="2">
        <f t="shared" si="25"/>
        <v>1</v>
      </c>
      <c r="M95" s="5">
        <f t="shared" si="26"/>
        <v>3.5</v>
      </c>
      <c r="N95" s="196">
        <f t="shared" si="27"/>
        <v>0</v>
      </c>
      <c r="O95" s="196">
        <f t="shared" si="28"/>
        <v>0</v>
      </c>
      <c r="P95" s="17" t="str">
        <f t="shared" si="29"/>
        <v/>
      </c>
      <c r="Q95" s="16">
        <f t="shared" si="30"/>
        <v>86</v>
      </c>
      <c r="R95" s="10" t="str">
        <f t="shared" si="31"/>
        <v xml:space="preserve"> </v>
      </c>
      <c r="S95" s="25">
        <f t="shared" si="32"/>
        <v>11.5</v>
      </c>
      <c r="T95" s="11">
        <f t="shared" si="33"/>
        <v>0</v>
      </c>
      <c r="U95" s="12" t="str">
        <f t="shared" si="34"/>
        <v xml:space="preserve"> </v>
      </c>
      <c r="V95" s="13">
        <f t="shared" si="35"/>
        <v>11.5</v>
      </c>
      <c r="W95" s="53">
        <f t="shared" si="36"/>
        <v>0</v>
      </c>
      <c r="X95" s="54">
        <f t="shared" si="37"/>
        <v>1</v>
      </c>
      <c r="Y95" s="15">
        <f t="shared" si="38"/>
        <v>11.5</v>
      </c>
      <c r="Z95" s="54" t="s">
        <v>797</v>
      </c>
      <c r="AA95" s="12">
        <v>0</v>
      </c>
      <c r="AB95" s="54" t="s">
        <v>797</v>
      </c>
      <c r="AC95" s="12">
        <v>0</v>
      </c>
      <c r="AD95" s="54">
        <v>12</v>
      </c>
      <c r="AE95" s="12">
        <v>11.5</v>
      </c>
      <c r="AF95" s="54" t="s">
        <v>797</v>
      </c>
      <c r="AG95" s="12">
        <v>0</v>
      </c>
      <c r="AH95" s="54" t="s">
        <v>797</v>
      </c>
      <c r="AI95" s="12">
        <v>0</v>
      </c>
      <c r="AJ95" s="54" t="s">
        <v>797</v>
      </c>
      <c r="AK95" s="12">
        <v>0</v>
      </c>
      <c r="AL95" s="54" t="s">
        <v>797</v>
      </c>
      <c r="AM95" s="12">
        <v>0</v>
      </c>
      <c r="AN95" s="54" t="s">
        <v>797</v>
      </c>
      <c r="AO95" s="12">
        <v>0</v>
      </c>
      <c r="AP95" s="183" t="s">
        <v>895</v>
      </c>
      <c r="AQ95" s="194">
        <v>3.5</v>
      </c>
      <c r="AR95" s="195" t="s">
        <v>797</v>
      </c>
      <c r="AS95" s="180">
        <v>1</v>
      </c>
      <c r="AT95" s="181">
        <v>3.5</v>
      </c>
      <c r="AU95" s="184">
        <v>0</v>
      </c>
      <c r="AV95" s="184">
        <v>0</v>
      </c>
      <c r="AW95" s="182" t="s">
        <v>797</v>
      </c>
      <c r="AX95" s="95">
        <v>86</v>
      </c>
      <c r="AY95" s="96" t="s">
        <v>847</v>
      </c>
      <c r="AZ95" s="97">
        <v>11.5</v>
      </c>
    </row>
    <row r="96" spans="3:52" x14ac:dyDescent="0.25">
      <c r="C96" s="90">
        <f t="shared" si="22"/>
        <v>87</v>
      </c>
      <c r="D96" s="3" t="s">
        <v>25</v>
      </c>
      <c r="E96" s="225" t="str">
        <f>_xlfn.XLOOKUP(D96, '[1]Парный рейтинг'!$D$10:$D$826,'[1]Парный рейтинг'!$P$10:$P$826, "")</f>
        <v/>
      </c>
      <c r="F96" s="172" t="str">
        <f t="shared" si="39"/>
        <v/>
      </c>
      <c r="G96" s="207" t="e">
        <f t="shared" si="23"/>
        <v>#VALUE!</v>
      </c>
      <c r="H96" s="176" t="str">
        <f t="shared" si="40"/>
        <v/>
      </c>
      <c r="I96" s="27" t="str">
        <f t="shared" si="24"/>
        <v>4,0</v>
      </c>
      <c r="J96" s="208">
        <v>4</v>
      </c>
      <c r="K96" s="24" t="s">
        <v>797</v>
      </c>
      <c r="L96" s="2">
        <f t="shared" si="25"/>
        <v>1</v>
      </c>
      <c r="M96" s="5">
        <f t="shared" si="26"/>
        <v>4</v>
      </c>
      <c r="N96" s="196">
        <f t="shared" si="27"/>
        <v>0</v>
      </c>
      <c r="O96" s="196">
        <f t="shared" si="28"/>
        <v>0</v>
      </c>
      <c r="P96" s="17" t="str">
        <f t="shared" si="29"/>
        <v/>
      </c>
      <c r="Q96" s="16">
        <f t="shared" si="30"/>
        <v>87</v>
      </c>
      <c r="R96" s="10" t="str">
        <f t="shared" si="31"/>
        <v xml:space="preserve"> </v>
      </c>
      <c r="S96" s="25">
        <f t="shared" si="32"/>
        <v>11.333333333333332</v>
      </c>
      <c r="T96" s="11">
        <f t="shared" si="33"/>
        <v>0</v>
      </c>
      <c r="U96" s="12" t="str">
        <f t="shared" si="34"/>
        <v xml:space="preserve"> </v>
      </c>
      <c r="V96" s="13">
        <f t="shared" si="35"/>
        <v>11.333333333333332</v>
      </c>
      <c r="W96" s="53">
        <f t="shared" si="36"/>
        <v>0</v>
      </c>
      <c r="X96" s="54">
        <f t="shared" si="37"/>
        <v>2</v>
      </c>
      <c r="Y96" s="15">
        <f t="shared" si="38"/>
        <v>5.6666666666666661</v>
      </c>
      <c r="Z96" s="54" t="s">
        <v>797</v>
      </c>
      <c r="AA96" s="12">
        <v>0</v>
      </c>
      <c r="AB96" s="54" t="s">
        <v>797</v>
      </c>
      <c r="AC96" s="12">
        <v>0</v>
      </c>
      <c r="AD96" s="54" t="s">
        <v>797</v>
      </c>
      <c r="AE96" s="12">
        <v>0</v>
      </c>
      <c r="AF96" s="54" t="s">
        <v>797</v>
      </c>
      <c r="AG96" s="12">
        <v>0</v>
      </c>
      <c r="AH96" s="54">
        <v>24</v>
      </c>
      <c r="AI96" s="12">
        <v>6</v>
      </c>
      <c r="AJ96" s="54" t="s">
        <v>797</v>
      </c>
      <c r="AK96" s="12">
        <v>0</v>
      </c>
      <c r="AL96" s="54">
        <v>32</v>
      </c>
      <c r="AM96" s="12">
        <v>5.333333333333333</v>
      </c>
      <c r="AN96" s="54" t="s">
        <v>797</v>
      </c>
      <c r="AO96" s="12">
        <v>0</v>
      </c>
      <c r="AP96" s="183" t="s">
        <v>892</v>
      </c>
      <c r="AQ96" s="194">
        <v>4</v>
      </c>
      <c r="AR96" s="195" t="s">
        <v>797</v>
      </c>
      <c r="AS96" s="180">
        <v>1</v>
      </c>
      <c r="AT96" s="181">
        <v>4</v>
      </c>
      <c r="AU96" s="184">
        <v>0</v>
      </c>
      <c r="AV96" s="184">
        <v>0</v>
      </c>
      <c r="AW96" s="182" t="s">
        <v>797</v>
      </c>
      <c r="AX96" s="95">
        <v>87</v>
      </c>
      <c r="AY96" s="96" t="s">
        <v>847</v>
      </c>
      <c r="AZ96" s="97">
        <v>11.333333333333332</v>
      </c>
    </row>
    <row r="97" spans="3:52" x14ac:dyDescent="0.25">
      <c r="C97" s="90">
        <f t="shared" si="22"/>
        <v>88</v>
      </c>
      <c r="D97" s="3" t="s">
        <v>170</v>
      </c>
      <c r="E97" s="225" t="str">
        <f>_xlfn.XLOOKUP(D97, '[1]Парный рейтинг'!$D$10:$D$826,'[1]Парный рейтинг'!$P$10:$P$826, "")</f>
        <v/>
      </c>
      <c r="F97" s="172" t="str">
        <f t="shared" si="39"/>
        <v/>
      </c>
      <c r="G97" s="207" t="e">
        <f t="shared" si="23"/>
        <v>#VALUE!</v>
      </c>
      <c r="H97" s="176" t="str">
        <f t="shared" si="40"/>
        <v/>
      </c>
      <c r="I97" s="27" t="str">
        <f t="shared" si="24"/>
        <v>3,5</v>
      </c>
      <c r="J97" s="208">
        <v>3.5</v>
      </c>
      <c r="K97" s="24" t="s">
        <v>797</v>
      </c>
      <c r="L97" s="2">
        <f t="shared" si="25"/>
        <v>1</v>
      </c>
      <c r="M97" s="5">
        <f t="shared" si="26"/>
        <v>3.5</v>
      </c>
      <c r="N97" s="196">
        <f t="shared" si="27"/>
        <v>0</v>
      </c>
      <c r="O97" s="196">
        <f t="shared" si="28"/>
        <v>0</v>
      </c>
      <c r="P97" s="17" t="str">
        <f t="shared" si="29"/>
        <v/>
      </c>
      <c r="Q97" s="16">
        <f t="shared" si="30"/>
        <v>88</v>
      </c>
      <c r="R97" s="10" t="str">
        <f t="shared" si="31"/>
        <v xml:space="preserve"> </v>
      </c>
      <c r="S97" s="25">
        <f t="shared" si="32"/>
        <v>11</v>
      </c>
      <c r="T97" s="11">
        <f t="shared" si="33"/>
        <v>0</v>
      </c>
      <c r="U97" s="12" t="str">
        <f t="shared" si="34"/>
        <v xml:space="preserve"> </v>
      </c>
      <c r="V97" s="13">
        <f t="shared" si="35"/>
        <v>11</v>
      </c>
      <c r="W97" s="53">
        <f t="shared" si="36"/>
        <v>0</v>
      </c>
      <c r="X97" s="54">
        <f t="shared" si="37"/>
        <v>1</v>
      </c>
      <c r="Y97" s="15">
        <f t="shared" si="38"/>
        <v>11</v>
      </c>
      <c r="Z97" s="54">
        <v>18</v>
      </c>
      <c r="AA97" s="12">
        <v>11</v>
      </c>
      <c r="AB97" s="54" t="s">
        <v>797</v>
      </c>
      <c r="AC97" s="12">
        <v>0</v>
      </c>
      <c r="AD97" s="54" t="s">
        <v>797</v>
      </c>
      <c r="AE97" s="12">
        <v>0</v>
      </c>
      <c r="AF97" s="54" t="s">
        <v>797</v>
      </c>
      <c r="AG97" s="12">
        <v>0</v>
      </c>
      <c r="AH97" s="54" t="s">
        <v>797</v>
      </c>
      <c r="AI97" s="12">
        <v>0</v>
      </c>
      <c r="AJ97" s="54" t="s">
        <v>797</v>
      </c>
      <c r="AK97" s="12">
        <v>0</v>
      </c>
      <c r="AL97" s="54" t="s">
        <v>797</v>
      </c>
      <c r="AM97" s="12">
        <v>0</v>
      </c>
      <c r="AN97" s="54" t="s">
        <v>797</v>
      </c>
      <c r="AO97" s="12">
        <v>0</v>
      </c>
      <c r="AP97" s="183" t="s">
        <v>895</v>
      </c>
      <c r="AQ97" s="194">
        <v>3.5</v>
      </c>
      <c r="AR97" s="195" t="s">
        <v>797</v>
      </c>
      <c r="AS97" s="180">
        <v>0</v>
      </c>
      <c r="AT97" s="181">
        <v>3.5</v>
      </c>
      <c r="AU97" s="188">
        <v>0</v>
      </c>
      <c r="AV97" s="188">
        <v>0</v>
      </c>
      <c r="AW97" s="205" t="s">
        <v>797</v>
      </c>
      <c r="AX97" s="95">
        <v>88</v>
      </c>
      <c r="AY97" s="96" t="s">
        <v>847</v>
      </c>
      <c r="AZ97" s="97">
        <v>11</v>
      </c>
    </row>
    <row r="98" spans="3:52" x14ac:dyDescent="0.25">
      <c r="C98" s="90">
        <f t="shared" si="22"/>
        <v>89</v>
      </c>
      <c r="D98" s="3" t="s">
        <v>861</v>
      </c>
      <c r="E98" s="225">
        <v>3.5</v>
      </c>
      <c r="F98" s="172">
        <f t="shared" si="39"/>
        <v>3.5</v>
      </c>
      <c r="G98" s="207">
        <f t="shared" si="23"/>
        <v>3.5</v>
      </c>
      <c r="H98" s="176" t="str">
        <f t="shared" si="40"/>
        <v/>
      </c>
      <c r="I98" s="27" t="str">
        <f t="shared" si="24"/>
        <v>3,5</v>
      </c>
      <c r="J98" s="208">
        <v>3.5</v>
      </c>
      <c r="K98" s="226" t="s">
        <v>797</v>
      </c>
      <c r="L98" s="2">
        <f t="shared" si="25"/>
        <v>1</v>
      </c>
      <c r="M98" s="5">
        <f t="shared" si="26"/>
        <v>3.5</v>
      </c>
      <c r="N98" s="196">
        <f t="shared" si="27"/>
        <v>0</v>
      </c>
      <c r="O98" s="196">
        <f t="shared" si="28"/>
        <v>0</v>
      </c>
      <c r="P98" s="17" t="str">
        <f t="shared" si="29"/>
        <v/>
      </c>
      <c r="Q98" s="16">
        <f t="shared" si="30"/>
        <v>89</v>
      </c>
      <c r="R98" s="10" t="str">
        <f t="shared" si="31"/>
        <v xml:space="preserve"> </v>
      </c>
      <c r="S98" s="25">
        <f t="shared" si="32"/>
        <v>10.23076923076923</v>
      </c>
      <c r="T98" s="11">
        <f t="shared" si="33"/>
        <v>0</v>
      </c>
      <c r="U98" s="12" t="str">
        <f t="shared" si="34"/>
        <v xml:space="preserve"> </v>
      </c>
      <c r="V98" s="13">
        <f t="shared" si="35"/>
        <v>10.23076923076923</v>
      </c>
      <c r="W98" s="53">
        <f t="shared" si="36"/>
        <v>0</v>
      </c>
      <c r="X98" s="54">
        <f t="shared" si="37"/>
        <v>1</v>
      </c>
      <c r="Y98" s="15">
        <f t="shared" si="38"/>
        <v>10.23076923076923</v>
      </c>
      <c r="Z98" s="54" t="s">
        <v>797</v>
      </c>
      <c r="AA98" s="12">
        <v>0</v>
      </c>
      <c r="AB98" s="54" t="s">
        <v>797</v>
      </c>
      <c r="AC98" s="12">
        <v>0</v>
      </c>
      <c r="AD98" s="54">
        <v>16</v>
      </c>
      <c r="AE98" s="12">
        <v>10.23076923076923</v>
      </c>
      <c r="AF98" s="54" t="s">
        <v>797</v>
      </c>
      <c r="AG98" s="12">
        <v>0</v>
      </c>
      <c r="AH98" s="54" t="s">
        <v>797</v>
      </c>
      <c r="AI98" s="12">
        <v>0</v>
      </c>
      <c r="AJ98" s="54" t="s">
        <v>797</v>
      </c>
      <c r="AK98" s="12">
        <v>0</v>
      </c>
      <c r="AL98" s="54" t="s">
        <v>797</v>
      </c>
      <c r="AM98" s="12">
        <v>0</v>
      </c>
      <c r="AN98" s="54" t="s">
        <v>797</v>
      </c>
      <c r="AO98" s="12">
        <v>0</v>
      </c>
      <c r="AP98" s="183" t="s">
        <v>895</v>
      </c>
      <c r="AQ98" s="194">
        <v>3.5</v>
      </c>
      <c r="AR98" s="195" t="s">
        <v>797</v>
      </c>
      <c r="AS98" s="180">
        <v>1</v>
      </c>
      <c r="AT98" s="181">
        <v>3.5</v>
      </c>
      <c r="AU98" s="184">
        <v>0</v>
      </c>
      <c r="AV98" s="184">
        <v>0</v>
      </c>
      <c r="AW98" s="182" t="s">
        <v>797</v>
      </c>
      <c r="AX98" s="95">
        <v>89</v>
      </c>
      <c r="AY98" s="96" t="s">
        <v>847</v>
      </c>
      <c r="AZ98" s="97">
        <v>10.23076923076923</v>
      </c>
    </row>
    <row r="99" spans="3:52" x14ac:dyDescent="0.25">
      <c r="C99" s="90">
        <f t="shared" si="22"/>
        <v>90</v>
      </c>
      <c r="D99" s="3" t="s">
        <v>3</v>
      </c>
      <c r="E99" s="225" t="str">
        <f>_xlfn.XLOOKUP(D99, '[1]Парный рейтинг'!$D$10:$D$826,'[1]Парный рейтинг'!$P$10:$P$826, "")</f>
        <v/>
      </c>
      <c r="F99" s="172" t="str">
        <f t="shared" si="39"/>
        <v/>
      </c>
      <c r="G99" s="207" t="e">
        <f t="shared" si="23"/>
        <v>#VALUE!</v>
      </c>
      <c r="H99" s="176" t="str">
        <f t="shared" si="40"/>
        <v/>
      </c>
      <c r="I99" s="27" t="str">
        <f t="shared" si="24"/>
        <v>4,0</v>
      </c>
      <c r="J99" s="208">
        <v>4</v>
      </c>
      <c r="K99" s="24" t="s">
        <v>797</v>
      </c>
      <c r="L99" s="2">
        <f t="shared" si="25"/>
        <v>1</v>
      </c>
      <c r="M99" s="5">
        <f t="shared" si="26"/>
        <v>4</v>
      </c>
      <c r="N99" s="196">
        <f t="shared" si="27"/>
        <v>0</v>
      </c>
      <c r="O99" s="196">
        <f t="shared" si="28"/>
        <v>0</v>
      </c>
      <c r="P99" s="17" t="str">
        <f t="shared" si="29"/>
        <v/>
      </c>
      <c r="Q99" s="16">
        <f t="shared" si="30"/>
        <v>90</v>
      </c>
      <c r="R99" s="10" t="str">
        <f t="shared" si="31"/>
        <v xml:space="preserve"> </v>
      </c>
      <c r="S99" s="25">
        <f t="shared" si="32"/>
        <v>10.133333333333333</v>
      </c>
      <c r="T99" s="11">
        <f t="shared" si="33"/>
        <v>0</v>
      </c>
      <c r="U99" s="12" t="str">
        <f t="shared" si="34"/>
        <v xml:space="preserve"> </v>
      </c>
      <c r="V99" s="13">
        <f t="shared" si="35"/>
        <v>10.133333333333333</v>
      </c>
      <c r="W99" s="53">
        <f t="shared" si="36"/>
        <v>0</v>
      </c>
      <c r="X99" s="54">
        <f t="shared" si="37"/>
        <v>1</v>
      </c>
      <c r="Y99" s="15">
        <f t="shared" si="38"/>
        <v>10.133333333333333</v>
      </c>
      <c r="Z99" s="54" t="s">
        <v>797</v>
      </c>
      <c r="AA99" s="12">
        <v>0</v>
      </c>
      <c r="AB99" s="54" t="s">
        <v>797</v>
      </c>
      <c r="AC99" s="12">
        <v>0</v>
      </c>
      <c r="AD99" s="54">
        <v>16</v>
      </c>
      <c r="AE99" s="12">
        <v>10.133333333333333</v>
      </c>
      <c r="AF99" s="54" t="s">
        <v>797</v>
      </c>
      <c r="AG99" s="12">
        <v>0</v>
      </c>
      <c r="AH99" s="54" t="s">
        <v>797</v>
      </c>
      <c r="AI99" s="12">
        <v>0</v>
      </c>
      <c r="AJ99" s="54" t="s">
        <v>797</v>
      </c>
      <c r="AK99" s="12">
        <v>0</v>
      </c>
      <c r="AL99" s="54" t="s">
        <v>797</v>
      </c>
      <c r="AM99" s="12">
        <v>0</v>
      </c>
      <c r="AN99" s="54" t="s">
        <v>797</v>
      </c>
      <c r="AO99" s="12">
        <v>0</v>
      </c>
      <c r="AP99" s="183" t="s">
        <v>892</v>
      </c>
      <c r="AQ99" s="194">
        <v>4</v>
      </c>
      <c r="AR99" s="195" t="s">
        <v>797</v>
      </c>
      <c r="AS99" s="180">
        <v>1</v>
      </c>
      <c r="AT99" s="181">
        <v>4</v>
      </c>
      <c r="AU99" s="184">
        <v>0</v>
      </c>
      <c r="AV99" s="184">
        <v>0</v>
      </c>
      <c r="AW99" s="182" t="s">
        <v>797</v>
      </c>
      <c r="AX99" s="95">
        <v>90</v>
      </c>
      <c r="AY99" s="96" t="s">
        <v>847</v>
      </c>
      <c r="AZ99" s="97">
        <v>10.133333333333333</v>
      </c>
    </row>
    <row r="100" spans="3:52" x14ac:dyDescent="0.25">
      <c r="C100" s="90">
        <f t="shared" si="22"/>
        <v>91</v>
      </c>
      <c r="D100" s="3" t="s">
        <v>162</v>
      </c>
      <c r="E100" s="225" t="str">
        <f>_xlfn.XLOOKUP(D100, '[1]Парный рейтинг'!$D$10:$D$826,'[1]Парный рейтинг'!$P$10:$P$826, "")</f>
        <v/>
      </c>
      <c r="F100" s="172" t="str">
        <f t="shared" si="39"/>
        <v/>
      </c>
      <c r="G100" s="207" t="e">
        <f t="shared" si="23"/>
        <v>#VALUE!</v>
      </c>
      <c r="H100" s="176" t="str">
        <f t="shared" si="40"/>
        <v/>
      </c>
      <c r="I100" s="27" t="str">
        <f t="shared" si="24"/>
        <v>3,5</v>
      </c>
      <c r="J100" s="208">
        <v>3.5</v>
      </c>
      <c r="K100" s="24" t="s">
        <v>797</v>
      </c>
      <c r="L100" s="2">
        <f t="shared" si="25"/>
        <v>1</v>
      </c>
      <c r="M100" s="5">
        <f t="shared" si="26"/>
        <v>3.5</v>
      </c>
      <c r="N100" s="196">
        <f t="shared" si="27"/>
        <v>0</v>
      </c>
      <c r="O100" s="196">
        <f t="shared" si="28"/>
        <v>0</v>
      </c>
      <c r="P100" s="17" t="str">
        <f t="shared" si="29"/>
        <v/>
      </c>
      <c r="Q100" s="16">
        <f t="shared" si="30"/>
        <v>91</v>
      </c>
      <c r="R100" s="10" t="str">
        <f t="shared" si="31"/>
        <v xml:space="preserve"> </v>
      </c>
      <c r="S100" s="25">
        <f t="shared" si="32"/>
        <v>10</v>
      </c>
      <c r="T100" s="11">
        <f t="shared" si="33"/>
        <v>0</v>
      </c>
      <c r="U100" s="12" t="str">
        <f t="shared" si="34"/>
        <v xml:space="preserve"> </v>
      </c>
      <c r="V100" s="13">
        <f t="shared" si="35"/>
        <v>10</v>
      </c>
      <c r="W100" s="53">
        <f t="shared" si="36"/>
        <v>0</v>
      </c>
      <c r="X100" s="54">
        <f t="shared" si="37"/>
        <v>2</v>
      </c>
      <c r="Y100" s="15">
        <f t="shared" si="38"/>
        <v>5</v>
      </c>
      <c r="Z100" s="54" t="s">
        <v>797</v>
      </c>
      <c r="AA100" s="12">
        <v>0</v>
      </c>
      <c r="AB100" s="54" t="s">
        <v>797</v>
      </c>
      <c r="AC100" s="12">
        <v>0</v>
      </c>
      <c r="AD100" s="54" t="s">
        <v>797</v>
      </c>
      <c r="AE100" s="12">
        <v>0</v>
      </c>
      <c r="AF100" s="54">
        <v>32</v>
      </c>
      <c r="AG100" s="12">
        <v>5</v>
      </c>
      <c r="AH100" s="54" t="s">
        <v>797</v>
      </c>
      <c r="AI100" s="12">
        <v>0</v>
      </c>
      <c r="AJ100" s="54" t="s">
        <v>797</v>
      </c>
      <c r="AK100" s="12">
        <v>0</v>
      </c>
      <c r="AL100" s="54">
        <v>32</v>
      </c>
      <c r="AM100" s="12">
        <v>5</v>
      </c>
      <c r="AN100" s="54" t="s">
        <v>797</v>
      </c>
      <c r="AO100" s="12">
        <v>0</v>
      </c>
      <c r="AP100" s="183" t="s">
        <v>895</v>
      </c>
      <c r="AQ100" s="194">
        <v>3.5</v>
      </c>
      <c r="AR100" s="195" t="s">
        <v>797</v>
      </c>
      <c r="AS100" s="180">
        <v>1</v>
      </c>
      <c r="AT100" s="181">
        <v>3.5</v>
      </c>
      <c r="AU100" s="184">
        <v>0</v>
      </c>
      <c r="AV100" s="184">
        <v>0</v>
      </c>
      <c r="AW100" s="182" t="s">
        <v>797</v>
      </c>
      <c r="AX100" s="95">
        <v>91</v>
      </c>
      <c r="AY100" s="96" t="s">
        <v>847</v>
      </c>
      <c r="AZ100" s="97">
        <v>10</v>
      </c>
    </row>
    <row r="101" spans="3:52" x14ac:dyDescent="0.25">
      <c r="C101" s="90">
        <f t="shared" si="22"/>
        <v>92</v>
      </c>
      <c r="D101" s="3" t="s">
        <v>486</v>
      </c>
      <c r="E101" s="225" t="str">
        <f>_xlfn.XLOOKUP(D101, '[1]Парный рейтинг'!$D$10:$D$826,'[1]Парный рейтинг'!$P$10:$P$826, "")</f>
        <v/>
      </c>
      <c r="F101" s="172" t="str">
        <f t="shared" si="39"/>
        <v/>
      </c>
      <c r="G101" s="207" t="e">
        <f t="shared" si="23"/>
        <v>#VALUE!</v>
      </c>
      <c r="H101" s="176" t="str">
        <f t="shared" si="40"/>
        <v/>
      </c>
      <c r="I101" s="27" t="str">
        <f t="shared" si="24"/>
        <v>3,5*</v>
      </c>
      <c r="J101" s="208">
        <v>3.5</v>
      </c>
      <c r="K101" s="24" t="s">
        <v>798</v>
      </c>
      <c r="L101" s="2">
        <f t="shared" si="25"/>
        <v>1</v>
      </c>
      <c r="M101" s="5">
        <f t="shared" si="26"/>
        <v>3.6</v>
      </c>
      <c r="N101" s="196">
        <f t="shared" si="27"/>
        <v>0</v>
      </c>
      <c r="O101" s="196">
        <f t="shared" si="28"/>
        <v>0</v>
      </c>
      <c r="P101" s="17" t="str">
        <f t="shared" si="29"/>
        <v/>
      </c>
      <c r="Q101" s="16">
        <f t="shared" si="30"/>
        <v>92</v>
      </c>
      <c r="R101" s="10" t="str">
        <f t="shared" si="31"/>
        <v xml:space="preserve"> </v>
      </c>
      <c r="S101" s="25">
        <f t="shared" si="32"/>
        <v>9.5</v>
      </c>
      <c r="T101" s="11">
        <f t="shared" si="33"/>
        <v>0</v>
      </c>
      <c r="U101" s="12" t="str">
        <f t="shared" si="34"/>
        <v xml:space="preserve"> </v>
      </c>
      <c r="V101" s="13">
        <f t="shared" si="35"/>
        <v>9.5</v>
      </c>
      <c r="W101" s="53">
        <f t="shared" si="36"/>
        <v>0</v>
      </c>
      <c r="X101" s="54">
        <f t="shared" si="37"/>
        <v>1</v>
      </c>
      <c r="Y101" s="15">
        <f t="shared" si="38"/>
        <v>9.5</v>
      </c>
      <c r="Z101" s="54" t="s">
        <v>797</v>
      </c>
      <c r="AA101" s="12">
        <v>0</v>
      </c>
      <c r="AB101" s="54" t="s">
        <v>797</v>
      </c>
      <c r="AC101" s="12">
        <v>0</v>
      </c>
      <c r="AD101" s="54">
        <v>16</v>
      </c>
      <c r="AE101" s="12">
        <v>9.5</v>
      </c>
      <c r="AF101" s="54" t="s">
        <v>797</v>
      </c>
      <c r="AG101" s="12">
        <v>0</v>
      </c>
      <c r="AH101" s="54" t="s">
        <v>797</v>
      </c>
      <c r="AI101" s="12">
        <v>0</v>
      </c>
      <c r="AJ101" s="54" t="s">
        <v>797</v>
      </c>
      <c r="AK101" s="12">
        <v>0</v>
      </c>
      <c r="AL101" s="54" t="s">
        <v>797</v>
      </c>
      <c r="AM101" s="12">
        <v>0</v>
      </c>
      <c r="AN101" s="54" t="s">
        <v>797</v>
      </c>
      <c r="AO101" s="12">
        <v>0</v>
      </c>
      <c r="AP101" s="183" t="s">
        <v>869</v>
      </c>
      <c r="AQ101" s="194">
        <v>3.5</v>
      </c>
      <c r="AR101" s="195" t="s">
        <v>798</v>
      </c>
      <c r="AS101" s="180">
        <v>1</v>
      </c>
      <c r="AT101" s="181">
        <v>3.6</v>
      </c>
      <c r="AU101" s="184">
        <v>0</v>
      </c>
      <c r="AV101" s="184">
        <v>0</v>
      </c>
      <c r="AW101" s="182" t="s">
        <v>797</v>
      </c>
      <c r="AX101" s="95">
        <v>92</v>
      </c>
      <c r="AY101" s="96">
        <v>1</v>
      </c>
      <c r="AZ101" s="97">
        <v>9.5</v>
      </c>
    </row>
    <row r="102" spans="3:52" x14ac:dyDescent="0.25">
      <c r="C102" s="90">
        <f t="shared" si="22"/>
        <v>93</v>
      </c>
      <c r="D102" s="3" t="s">
        <v>289</v>
      </c>
      <c r="E102" s="225" t="str">
        <f>_xlfn.XLOOKUP(D102, '[1]Парный рейтинг'!$D$10:$D$826,'[1]Парный рейтинг'!$P$10:$P$826, "")</f>
        <v/>
      </c>
      <c r="F102" s="172" t="str">
        <f t="shared" si="39"/>
        <v/>
      </c>
      <c r="G102" s="207" t="e">
        <f t="shared" si="23"/>
        <v>#VALUE!</v>
      </c>
      <c r="H102" s="176" t="str">
        <f t="shared" si="40"/>
        <v/>
      </c>
      <c r="I102" s="27" t="str">
        <f t="shared" si="24"/>
        <v>3,5</v>
      </c>
      <c r="J102" s="208">
        <v>3.5</v>
      </c>
      <c r="K102" s="24" t="s">
        <v>797</v>
      </c>
      <c r="L102" s="2">
        <f t="shared" si="25"/>
        <v>1</v>
      </c>
      <c r="M102" s="5">
        <f t="shared" si="26"/>
        <v>3.5</v>
      </c>
      <c r="N102" s="196">
        <f t="shared" si="27"/>
        <v>0</v>
      </c>
      <c r="O102" s="196">
        <f t="shared" si="28"/>
        <v>0</v>
      </c>
      <c r="P102" s="17" t="str">
        <f t="shared" si="29"/>
        <v/>
      </c>
      <c r="Q102" s="16">
        <f t="shared" si="30"/>
        <v>93</v>
      </c>
      <c r="R102" s="10" t="str">
        <f t="shared" si="31"/>
        <v xml:space="preserve"> </v>
      </c>
      <c r="S102" s="25">
        <f t="shared" si="32"/>
        <v>9.5</v>
      </c>
      <c r="T102" s="11">
        <f t="shared" si="33"/>
        <v>0</v>
      </c>
      <c r="U102" s="12" t="str">
        <f t="shared" si="34"/>
        <v xml:space="preserve"> </v>
      </c>
      <c r="V102" s="13">
        <f t="shared" si="35"/>
        <v>9.5</v>
      </c>
      <c r="W102" s="53">
        <f t="shared" si="36"/>
        <v>0</v>
      </c>
      <c r="X102" s="54">
        <f t="shared" si="37"/>
        <v>1</v>
      </c>
      <c r="Y102" s="15">
        <f t="shared" si="38"/>
        <v>9.5</v>
      </c>
      <c r="Z102" s="54" t="s">
        <v>797</v>
      </c>
      <c r="AA102" s="12">
        <v>0</v>
      </c>
      <c r="AB102" s="54" t="s">
        <v>797</v>
      </c>
      <c r="AC102" s="12">
        <v>0</v>
      </c>
      <c r="AD102" s="54">
        <v>16</v>
      </c>
      <c r="AE102" s="12">
        <v>9.5</v>
      </c>
      <c r="AF102" s="54" t="s">
        <v>797</v>
      </c>
      <c r="AG102" s="12">
        <v>0</v>
      </c>
      <c r="AH102" s="54" t="s">
        <v>797</v>
      </c>
      <c r="AI102" s="12">
        <v>0</v>
      </c>
      <c r="AJ102" s="54" t="s">
        <v>797</v>
      </c>
      <c r="AK102" s="12">
        <v>0</v>
      </c>
      <c r="AL102" s="54" t="s">
        <v>797</v>
      </c>
      <c r="AM102" s="12">
        <v>0</v>
      </c>
      <c r="AN102" s="54" t="s">
        <v>797</v>
      </c>
      <c r="AO102" s="12">
        <v>0</v>
      </c>
      <c r="AP102" s="183" t="s">
        <v>895</v>
      </c>
      <c r="AQ102" s="194">
        <v>3.5</v>
      </c>
      <c r="AR102" s="195" t="s">
        <v>797</v>
      </c>
      <c r="AS102" s="180">
        <v>1</v>
      </c>
      <c r="AT102" s="181">
        <v>3.5</v>
      </c>
      <c r="AU102" s="184">
        <v>0</v>
      </c>
      <c r="AV102" s="184">
        <v>0</v>
      </c>
      <c r="AW102" s="182" t="s">
        <v>797</v>
      </c>
      <c r="AX102" s="95">
        <v>93</v>
      </c>
      <c r="AY102" s="96">
        <v>1</v>
      </c>
      <c r="AZ102" s="97">
        <v>9.5</v>
      </c>
    </row>
    <row r="103" spans="3:52" x14ac:dyDescent="0.25">
      <c r="C103" s="90">
        <f t="shared" si="22"/>
        <v>94</v>
      </c>
      <c r="D103" s="3" t="s">
        <v>224</v>
      </c>
      <c r="E103" s="225" t="str">
        <f>_xlfn.XLOOKUP(D103, '[1]Парный рейтинг'!$D$10:$D$826,'[1]Парный рейтинг'!$P$10:$P$826, "")</f>
        <v>3,5</v>
      </c>
      <c r="F103" s="172" t="str">
        <f t="shared" si="39"/>
        <v>3,5</v>
      </c>
      <c r="G103" s="207">
        <f t="shared" si="23"/>
        <v>3.5</v>
      </c>
      <c r="H103" s="176" t="str">
        <f t="shared" si="40"/>
        <v/>
      </c>
      <c r="I103" s="27" t="str">
        <f t="shared" si="24"/>
        <v>3,5</v>
      </c>
      <c r="J103" s="208">
        <v>3.5</v>
      </c>
      <c r="K103" s="226" t="s">
        <v>797</v>
      </c>
      <c r="L103" s="2">
        <f t="shared" si="25"/>
        <v>1</v>
      </c>
      <c r="M103" s="5">
        <f t="shared" si="26"/>
        <v>3.5</v>
      </c>
      <c r="N103" s="196">
        <f t="shared" si="27"/>
        <v>0</v>
      </c>
      <c r="O103" s="196">
        <f t="shared" si="28"/>
        <v>-1</v>
      </c>
      <c r="P103" s="17" t="str">
        <f t="shared" si="29"/>
        <v xml:space="preserve"> –*</v>
      </c>
      <c r="Q103" s="16">
        <f t="shared" si="30"/>
        <v>94</v>
      </c>
      <c r="R103" s="10" t="str">
        <f t="shared" si="31"/>
        <v xml:space="preserve"> </v>
      </c>
      <c r="S103" s="25">
        <f t="shared" si="32"/>
        <v>9.5</v>
      </c>
      <c r="T103" s="11">
        <f t="shared" si="33"/>
        <v>0</v>
      </c>
      <c r="U103" s="12" t="str">
        <f t="shared" si="34"/>
        <v xml:space="preserve"> </v>
      </c>
      <c r="V103" s="13">
        <f t="shared" si="35"/>
        <v>9.5</v>
      </c>
      <c r="W103" s="53">
        <f t="shared" si="36"/>
        <v>0</v>
      </c>
      <c r="X103" s="54">
        <f t="shared" si="37"/>
        <v>1</v>
      </c>
      <c r="Y103" s="15">
        <f t="shared" si="38"/>
        <v>9.5</v>
      </c>
      <c r="Z103" s="54" t="s">
        <v>797</v>
      </c>
      <c r="AA103" s="12">
        <v>0</v>
      </c>
      <c r="AB103" s="54" t="s">
        <v>797</v>
      </c>
      <c r="AC103" s="12">
        <v>0</v>
      </c>
      <c r="AD103" s="54">
        <v>16</v>
      </c>
      <c r="AE103" s="12">
        <v>9.5</v>
      </c>
      <c r="AF103" s="54" t="s">
        <v>797</v>
      </c>
      <c r="AG103" s="12">
        <v>0</v>
      </c>
      <c r="AH103" s="54" t="s">
        <v>797</v>
      </c>
      <c r="AI103" s="12">
        <v>0</v>
      </c>
      <c r="AJ103" s="54" t="s">
        <v>797</v>
      </c>
      <c r="AK103" s="12">
        <v>0</v>
      </c>
      <c r="AL103" s="54" t="s">
        <v>797</v>
      </c>
      <c r="AM103" s="12">
        <v>0</v>
      </c>
      <c r="AN103" s="54" t="s">
        <v>797</v>
      </c>
      <c r="AO103" s="12">
        <v>0</v>
      </c>
      <c r="AP103" s="183" t="s">
        <v>869</v>
      </c>
      <c r="AQ103" s="194">
        <v>3.5</v>
      </c>
      <c r="AR103" s="195" t="s">
        <v>798</v>
      </c>
      <c r="AS103" s="180">
        <v>1</v>
      </c>
      <c r="AT103" s="181">
        <v>3.6</v>
      </c>
      <c r="AU103" s="184">
        <v>0</v>
      </c>
      <c r="AV103" s="184">
        <v>0</v>
      </c>
      <c r="AW103" s="182" t="s">
        <v>797</v>
      </c>
      <c r="AX103" s="95">
        <v>94</v>
      </c>
      <c r="AY103" s="96">
        <v>-2</v>
      </c>
      <c r="AZ103" s="97">
        <v>9.5</v>
      </c>
    </row>
    <row r="104" spans="3:52" x14ac:dyDescent="0.25">
      <c r="C104" s="90">
        <f t="shared" si="22"/>
        <v>95</v>
      </c>
      <c r="D104" s="3" t="s">
        <v>85</v>
      </c>
      <c r="E104" s="225" t="str">
        <f>_xlfn.XLOOKUP(D104, '[1]Парный рейтинг'!$D$10:$D$826,'[1]Парный рейтинг'!$P$10:$P$826, "")</f>
        <v/>
      </c>
      <c r="F104" s="172" t="str">
        <f t="shared" si="39"/>
        <v/>
      </c>
      <c r="G104" s="207" t="e">
        <f t="shared" si="23"/>
        <v>#VALUE!</v>
      </c>
      <c r="H104" s="176" t="str">
        <f t="shared" si="40"/>
        <v/>
      </c>
      <c r="I104" s="27" t="str">
        <f t="shared" si="24"/>
        <v>4,0</v>
      </c>
      <c r="J104" s="208">
        <v>4</v>
      </c>
      <c r="K104" s="24" t="s">
        <v>797</v>
      </c>
      <c r="L104" s="2">
        <f t="shared" si="25"/>
        <v>1</v>
      </c>
      <c r="M104" s="5">
        <f t="shared" si="26"/>
        <v>4</v>
      </c>
      <c r="N104" s="196">
        <f t="shared" si="27"/>
        <v>0</v>
      </c>
      <c r="O104" s="196">
        <f t="shared" si="28"/>
        <v>0</v>
      </c>
      <c r="P104" s="17" t="str">
        <f t="shared" si="29"/>
        <v/>
      </c>
      <c r="Q104" s="16">
        <f t="shared" si="30"/>
        <v>95</v>
      </c>
      <c r="R104" s="10" t="str">
        <f t="shared" si="31"/>
        <v xml:space="preserve"> </v>
      </c>
      <c r="S104" s="25">
        <f t="shared" si="32"/>
        <v>9.1428571428571423</v>
      </c>
      <c r="T104" s="11">
        <f t="shared" si="33"/>
        <v>0</v>
      </c>
      <c r="U104" s="12" t="str">
        <f t="shared" si="34"/>
        <v xml:space="preserve"> </v>
      </c>
      <c r="V104" s="13">
        <f t="shared" si="35"/>
        <v>9.1428571428571423</v>
      </c>
      <c r="W104" s="53">
        <f t="shared" si="36"/>
        <v>0</v>
      </c>
      <c r="X104" s="54">
        <f t="shared" si="37"/>
        <v>1</v>
      </c>
      <c r="Y104" s="15">
        <f t="shared" si="38"/>
        <v>9.1428571428571423</v>
      </c>
      <c r="Z104" s="54" t="s">
        <v>797</v>
      </c>
      <c r="AA104" s="12">
        <v>0</v>
      </c>
      <c r="AB104" s="54" t="s">
        <v>797</v>
      </c>
      <c r="AC104" s="12">
        <v>0</v>
      </c>
      <c r="AD104" s="54" t="s">
        <v>797</v>
      </c>
      <c r="AE104" s="12">
        <v>0</v>
      </c>
      <c r="AF104" s="54" t="s">
        <v>797</v>
      </c>
      <c r="AG104" s="12">
        <v>0</v>
      </c>
      <c r="AH104" s="54" t="s">
        <v>797</v>
      </c>
      <c r="AI104" s="12">
        <v>0</v>
      </c>
      <c r="AJ104" s="54">
        <v>20</v>
      </c>
      <c r="AK104" s="12">
        <v>9.1428571428571423</v>
      </c>
      <c r="AL104" s="54" t="s">
        <v>797</v>
      </c>
      <c r="AM104" s="12">
        <v>0</v>
      </c>
      <c r="AN104" s="54" t="s">
        <v>797</v>
      </c>
      <c r="AO104" s="12">
        <v>0</v>
      </c>
      <c r="AP104" s="183" t="s">
        <v>892</v>
      </c>
      <c r="AQ104" s="194">
        <v>4</v>
      </c>
      <c r="AR104" s="195" t="s">
        <v>797</v>
      </c>
      <c r="AS104" s="180">
        <v>1</v>
      </c>
      <c r="AT104" s="181">
        <v>4</v>
      </c>
      <c r="AU104" s="184">
        <v>0</v>
      </c>
      <c r="AV104" s="184">
        <v>0</v>
      </c>
      <c r="AW104" s="182" t="s">
        <v>797</v>
      </c>
      <c r="AX104" s="95">
        <v>95</v>
      </c>
      <c r="AY104" s="96" t="s">
        <v>847</v>
      </c>
      <c r="AZ104" s="97">
        <v>9.1428571428571423</v>
      </c>
    </row>
    <row r="105" spans="3:52" x14ac:dyDescent="0.25">
      <c r="C105" s="90">
        <f t="shared" si="22"/>
        <v>96</v>
      </c>
      <c r="D105" s="3" t="s">
        <v>165</v>
      </c>
      <c r="E105" s="225">
        <v>3.5</v>
      </c>
      <c r="F105" s="172">
        <f t="shared" si="39"/>
        <v>3.5</v>
      </c>
      <c r="G105" s="207">
        <f t="shared" si="23"/>
        <v>3.5</v>
      </c>
      <c r="H105" s="176" t="str">
        <f t="shared" si="40"/>
        <v/>
      </c>
      <c r="I105" s="27" t="str">
        <f t="shared" si="24"/>
        <v>3,5</v>
      </c>
      <c r="J105" s="208">
        <v>3.5</v>
      </c>
      <c r="K105" s="226" t="s">
        <v>797</v>
      </c>
      <c r="L105" s="2">
        <f t="shared" si="25"/>
        <v>1</v>
      </c>
      <c r="M105" s="5">
        <f t="shared" si="26"/>
        <v>3.5</v>
      </c>
      <c r="N105" s="196">
        <f t="shared" si="27"/>
        <v>0.5</v>
      </c>
      <c r="O105" s="196">
        <f t="shared" si="28"/>
        <v>-1</v>
      </c>
      <c r="P105" s="17" t="str">
        <f t="shared" si="29"/>
        <v>+0,5 –*</v>
      </c>
      <c r="Q105" s="16">
        <f t="shared" si="30"/>
        <v>96</v>
      </c>
      <c r="R105" s="10" t="str">
        <f t="shared" si="31"/>
        <v xml:space="preserve"> </v>
      </c>
      <c r="S105" s="25">
        <f t="shared" si="32"/>
        <v>8.7692307692307701</v>
      </c>
      <c r="T105" s="11">
        <f t="shared" si="33"/>
        <v>0</v>
      </c>
      <c r="U105" s="12" t="str">
        <f t="shared" si="34"/>
        <v xml:space="preserve"> </v>
      </c>
      <c r="V105" s="13">
        <f t="shared" si="35"/>
        <v>8.7692307692307701</v>
      </c>
      <c r="W105" s="53">
        <f t="shared" si="36"/>
        <v>0</v>
      </c>
      <c r="X105" s="54">
        <f t="shared" si="37"/>
        <v>1</v>
      </c>
      <c r="Y105" s="15">
        <f t="shared" si="38"/>
        <v>8.7692307692307701</v>
      </c>
      <c r="Z105" s="54" t="s">
        <v>797</v>
      </c>
      <c r="AA105" s="12">
        <v>0</v>
      </c>
      <c r="AB105" s="54" t="s">
        <v>797</v>
      </c>
      <c r="AC105" s="12">
        <v>0</v>
      </c>
      <c r="AD105" s="54">
        <v>16</v>
      </c>
      <c r="AE105" s="12">
        <v>8.7692307692307701</v>
      </c>
      <c r="AF105" s="54" t="s">
        <v>797</v>
      </c>
      <c r="AG105" s="12">
        <v>0</v>
      </c>
      <c r="AH105" s="54" t="s">
        <v>797</v>
      </c>
      <c r="AI105" s="12">
        <v>0</v>
      </c>
      <c r="AJ105" s="54" t="s">
        <v>797</v>
      </c>
      <c r="AK105" s="12">
        <v>0</v>
      </c>
      <c r="AL105" s="54" t="s">
        <v>797</v>
      </c>
      <c r="AM105" s="12">
        <v>0</v>
      </c>
      <c r="AN105" s="54" t="s">
        <v>797</v>
      </c>
      <c r="AO105" s="12">
        <v>0</v>
      </c>
      <c r="AP105" s="183" t="s">
        <v>870</v>
      </c>
      <c r="AQ105" s="194">
        <v>3</v>
      </c>
      <c r="AR105" s="195" t="s">
        <v>798</v>
      </c>
      <c r="AS105" s="180">
        <v>1</v>
      </c>
      <c r="AT105" s="181">
        <v>3.1</v>
      </c>
      <c r="AU105" s="184">
        <v>0</v>
      </c>
      <c r="AV105" s="184">
        <v>0</v>
      </c>
      <c r="AW105" s="182" t="s">
        <v>797</v>
      </c>
      <c r="AX105" s="95">
        <v>96</v>
      </c>
      <c r="AY105" s="96" t="s">
        <v>847</v>
      </c>
      <c r="AZ105" s="97">
        <v>8.7692307692307701</v>
      </c>
    </row>
    <row r="106" spans="3:52" x14ac:dyDescent="0.25">
      <c r="C106" s="90">
        <f t="shared" ref="C106:C139" si="41">C105+1</f>
        <v>97</v>
      </c>
      <c r="D106" s="3" t="s">
        <v>340</v>
      </c>
      <c r="E106" s="225" t="str">
        <f>_xlfn.XLOOKUP(D106, '[1]Парный рейтинг'!$D$10:$D$826,'[1]Парный рейтинг'!$P$10:$P$826, "")</f>
        <v/>
      </c>
      <c r="F106" s="172" t="str">
        <f t="shared" si="39"/>
        <v/>
      </c>
      <c r="G106" s="207" t="e">
        <f t="shared" si="23"/>
        <v>#VALUE!</v>
      </c>
      <c r="H106" s="176" t="str">
        <f t="shared" si="40"/>
        <v/>
      </c>
      <c r="I106" s="28" t="str">
        <f t="shared" si="24"/>
        <v>3,0</v>
      </c>
      <c r="J106" s="208">
        <v>3</v>
      </c>
      <c r="K106" s="24" t="s">
        <v>797</v>
      </c>
      <c r="L106" s="2">
        <f t="shared" si="25"/>
        <v>1</v>
      </c>
      <c r="M106" s="5">
        <f t="shared" si="26"/>
        <v>3</v>
      </c>
      <c r="N106" s="196">
        <f t="shared" si="27"/>
        <v>0</v>
      </c>
      <c r="O106" s="196">
        <f t="shared" si="28"/>
        <v>0</v>
      </c>
      <c r="P106" s="17" t="str">
        <f t="shared" si="29"/>
        <v/>
      </c>
      <c r="Q106" s="16">
        <f t="shared" si="30"/>
        <v>97</v>
      </c>
      <c r="R106" s="10" t="str">
        <f t="shared" si="31"/>
        <v xml:space="preserve"> </v>
      </c>
      <c r="S106" s="25">
        <f t="shared" si="32"/>
        <v>8.6153846153846168</v>
      </c>
      <c r="T106" s="11">
        <f t="shared" si="33"/>
        <v>0</v>
      </c>
      <c r="U106" s="12" t="str">
        <f t="shared" si="34"/>
        <v xml:space="preserve"> </v>
      </c>
      <c r="V106" s="13">
        <f t="shared" si="35"/>
        <v>8.6153846153846168</v>
      </c>
      <c r="W106" s="53">
        <f t="shared" si="36"/>
        <v>0</v>
      </c>
      <c r="X106" s="54">
        <f t="shared" si="37"/>
        <v>2</v>
      </c>
      <c r="Y106" s="15">
        <f t="shared" si="38"/>
        <v>4.3076923076923084</v>
      </c>
      <c r="Z106" s="54" t="s">
        <v>797</v>
      </c>
      <c r="AA106" s="12">
        <v>0</v>
      </c>
      <c r="AB106" s="54" t="s">
        <v>797</v>
      </c>
      <c r="AC106" s="12">
        <v>0</v>
      </c>
      <c r="AD106" s="54" t="s">
        <v>797</v>
      </c>
      <c r="AE106" s="12">
        <v>0</v>
      </c>
      <c r="AF106" s="54">
        <v>32</v>
      </c>
      <c r="AG106" s="12">
        <v>4</v>
      </c>
      <c r="AH106" s="54" t="s">
        <v>797</v>
      </c>
      <c r="AI106" s="12">
        <v>0</v>
      </c>
      <c r="AJ106" s="54">
        <v>32</v>
      </c>
      <c r="AK106" s="12">
        <v>4.6153846153846159</v>
      </c>
      <c r="AL106" s="54" t="s">
        <v>797</v>
      </c>
      <c r="AM106" s="12">
        <v>0</v>
      </c>
      <c r="AN106" s="54" t="s">
        <v>797</v>
      </c>
      <c r="AO106" s="12">
        <v>0</v>
      </c>
      <c r="AP106" s="185" t="s">
        <v>896</v>
      </c>
      <c r="AQ106" s="194">
        <v>3</v>
      </c>
      <c r="AR106" s="195" t="s">
        <v>797</v>
      </c>
      <c r="AS106" s="180">
        <v>1</v>
      </c>
      <c r="AT106" s="181">
        <v>3</v>
      </c>
      <c r="AU106" s="184">
        <v>0</v>
      </c>
      <c r="AV106" s="184">
        <v>0</v>
      </c>
      <c r="AW106" s="182" t="s">
        <v>797</v>
      </c>
      <c r="AX106" s="95">
        <v>97</v>
      </c>
      <c r="AY106" s="96" t="s">
        <v>847</v>
      </c>
      <c r="AZ106" s="97">
        <v>8.6153846153846168</v>
      </c>
    </row>
    <row r="107" spans="3:52" x14ac:dyDescent="0.25">
      <c r="C107" s="90">
        <f t="shared" si="41"/>
        <v>98</v>
      </c>
      <c r="D107" s="3" t="s">
        <v>923</v>
      </c>
      <c r="E107" s="225" t="str">
        <f>_xlfn.XLOOKUP(D107, '[1]Парный рейтинг'!$D$10:$D$826,'[1]Парный рейтинг'!$P$10:$P$826, "")</f>
        <v/>
      </c>
      <c r="F107" s="172" t="str">
        <f t="shared" si="39"/>
        <v/>
      </c>
      <c r="G107" s="207" t="e">
        <f t="shared" si="23"/>
        <v>#VALUE!</v>
      </c>
      <c r="H107" s="176" t="str">
        <f t="shared" si="40"/>
        <v/>
      </c>
      <c r="I107" s="27" t="str">
        <f t="shared" si="24"/>
        <v>3,5</v>
      </c>
      <c r="J107" s="208">
        <v>3.5</v>
      </c>
      <c r="K107" s="24" t="s">
        <v>797</v>
      </c>
      <c r="L107" s="2">
        <f t="shared" si="25"/>
        <v>1</v>
      </c>
      <c r="M107" s="5">
        <f t="shared" si="26"/>
        <v>3.5</v>
      </c>
      <c r="N107" s="196">
        <f t="shared" si="27"/>
        <v>0</v>
      </c>
      <c r="O107" s="196">
        <f t="shared" si="28"/>
        <v>0</v>
      </c>
      <c r="P107" s="17" t="str">
        <f t="shared" si="29"/>
        <v/>
      </c>
      <c r="Q107" s="16">
        <f t="shared" si="30"/>
        <v>98</v>
      </c>
      <c r="R107" s="10" t="str">
        <f t="shared" si="31"/>
        <v xml:space="preserve"> </v>
      </c>
      <c r="S107" s="25">
        <f t="shared" si="32"/>
        <v>8.615384615384615</v>
      </c>
      <c r="T107" s="11">
        <f t="shared" si="33"/>
        <v>0</v>
      </c>
      <c r="U107" s="12" t="str">
        <f t="shared" si="34"/>
        <v xml:space="preserve"> </v>
      </c>
      <c r="V107" s="13">
        <f t="shared" si="35"/>
        <v>8.615384615384615</v>
      </c>
      <c r="W107" s="53">
        <f t="shared" si="36"/>
        <v>0</v>
      </c>
      <c r="X107" s="54">
        <f t="shared" si="37"/>
        <v>1</v>
      </c>
      <c r="Y107" s="15">
        <f t="shared" si="38"/>
        <v>8.615384615384615</v>
      </c>
      <c r="Z107" s="54" t="s">
        <v>797</v>
      </c>
      <c r="AA107" s="12">
        <v>0</v>
      </c>
      <c r="AB107" s="54">
        <v>20</v>
      </c>
      <c r="AC107" s="12">
        <v>8.615384615384615</v>
      </c>
      <c r="AD107" s="54" t="s">
        <v>797</v>
      </c>
      <c r="AE107" s="12">
        <v>0</v>
      </c>
      <c r="AF107" s="54" t="s">
        <v>797</v>
      </c>
      <c r="AG107" s="12">
        <v>0</v>
      </c>
      <c r="AH107" s="54" t="s">
        <v>797</v>
      </c>
      <c r="AI107" s="12">
        <v>0</v>
      </c>
      <c r="AJ107" s="54" t="s">
        <v>797</v>
      </c>
      <c r="AK107" s="12">
        <v>0</v>
      </c>
      <c r="AL107" s="54" t="s">
        <v>797</v>
      </c>
      <c r="AM107" s="12">
        <v>0</v>
      </c>
      <c r="AN107" s="54" t="s">
        <v>797</v>
      </c>
      <c r="AO107" s="12">
        <v>0</v>
      </c>
      <c r="AP107" s="183" t="s">
        <v>895</v>
      </c>
      <c r="AQ107" s="194">
        <v>3.5</v>
      </c>
      <c r="AR107" s="195" t="s">
        <v>797</v>
      </c>
      <c r="AS107" s="180">
        <v>1</v>
      </c>
      <c r="AT107" s="181">
        <v>3.5</v>
      </c>
      <c r="AU107" s="188">
        <v>0</v>
      </c>
      <c r="AV107" s="188">
        <v>0</v>
      </c>
      <c r="AW107" s="205" t="s">
        <v>797</v>
      </c>
      <c r="AX107" s="95">
        <v>98</v>
      </c>
      <c r="AY107" s="96" t="s">
        <v>847</v>
      </c>
      <c r="AZ107" s="97">
        <v>8.615384615384615</v>
      </c>
    </row>
    <row r="108" spans="3:52" x14ac:dyDescent="0.25">
      <c r="C108" s="90">
        <f t="shared" si="41"/>
        <v>99</v>
      </c>
      <c r="D108" s="3" t="s">
        <v>163</v>
      </c>
      <c r="E108" s="225" t="str">
        <f>_xlfn.XLOOKUP(D108, '[1]Парный рейтинг'!$D$10:$D$826,'[1]Парный рейтинг'!$P$10:$P$826, "")</f>
        <v/>
      </c>
      <c r="F108" s="172">
        <v>3.5</v>
      </c>
      <c r="G108" s="207">
        <f t="shared" si="23"/>
        <v>3.5</v>
      </c>
      <c r="H108" s="176" t="s">
        <v>798</v>
      </c>
      <c r="I108" s="27" t="str">
        <f t="shared" si="24"/>
        <v>3,5*</v>
      </c>
      <c r="J108" s="208">
        <v>3.5</v>
      </c>
      <c r="K108" s="226" t="s">
        <v>798</v>
      </c>
      <c r="L108" s="2">
        <f t="shared" si="25"/>
        <v>1</v>
      </c>
      <c r="M108" s="5">
        <f t="shared" si="26"/>
        <v>3.6</v>
      </c>
      <c r="N108" s="196">
        <f t="shared" si="27"/>
        <v>0</v>
      </c>
      <c r="O108" s="196">
        <f t="shared" si="28"/>
        <v>0</v>
      </c>
      <c r="P108" s="17" t="str">
        <f t="shared" si="29"/>
        <v/>
      </c>
      <c r="Q108" s="16">
        <f t="shared" si="30"/>
        <v>99</v>
      </c>
      <c r="R108" s="10" t="str">
        <f t="shared" si="31"/>
        <v xml:space="preserve"> </v>
      </c>
      <c r="S108" s="25">
        <f t="shared" si="32"/>
        <v>8</v>
      </c>
      <c r="T108" s="11">
        <f t="shared" si="33"/>
        <v>0</v>
      </c>
      <c r="U108" s="12" t="str">
        <f t="shared" si="34"/>
        <v xml:space="preserve"> </v>
      </c>
      <c r="V108" s="13">
        <f t="shared" si="35"/>
        <v>8</v>
      </c>
      <c r="W108" s="53">
        <f t="shared" si="36"/>
        <v>0</v>
      </c>
      <c r="X108" s="54">
        <f t="shared" si="37"/>
        <v>1</v>
      </c>
      <c r="Y108" s="15">
        <f t="shared" si="38"/>
        <v>8</v>
      </c>
      <c r="Z108" s="54" t="s">
        <v>797</v>
      </c>
      <c r="AA108" s="12">
        <v>0</v>
      </c>
      <c r="AB108" s="54">
        <v>19</v>
      </c>
      <c r="AC108" s="12">
        <v>8</v>
      </c>
      <c r="AD108" s="54" t="s">
        <v>797</v>
      </c>
      <c r="AE108" s="12">
        <v>0</v>
      </c>
      <c r="AF108" s="54" t="s">
        <v>797</v>
      </c>
      <c r="AG108" s="12">
        <v>0</v>
      </c>
      <c r="AH108" s="54" t="s">
        <v>797</v>
      </c>
      <c r="AI108" s="12">
        <v>0</v>
      </c>
      <c r="AJ108" s="54" t="s">
        <v>797</v>
      </c>
      <c r="AK108" s="12">
        <v>0</v>
      </c>
      <c r="AL108" s="54" t="s">
        <v>797</v>
      </c>
      <c r="AM108" s="12">
        <v>0</v>
      </c>
      <c r="AN108" s="54" t="s">
        <v>797</v>
      </c>
      <c r="AO108" s="12">
        <v>0</v>
      </c>
      <c r="AP108" s="183" t="s">
        <v>869</v>
      </c>
      <c r="AQ108" s="194">
        <v>3.5</v>
      </c>
      <c r="AR108" s="195" t="s">
        <v>798</v>
      </c>
      <c r="AS108" s="180">
        <v>1</v>
      </c>
      <c r="AT108" s="181">
        <v>3.6</v>
      </c>
      <c r="AU108" s="184">
        <v>0</v>
      </c>
      <c r="AV108" s="184">
        <v>0</v>
      </c>
      <c r="AW108" s="182" t="s">
        <v>797</v>
      </c>
      <c r="AX108" s="95">
        <v>99</v>
      </c>
      <c r="AY108" s="96" t="s">
        <v>847</v>
      </c>
      <c r="AZ108" s="97">
        <v>8</v>
      </c>
    </row>
    <row r="109" spans="3:52" x14ac:dyDescent="0.25">
      <c r="C109" s="90">
        <f t="shared" si="41"/>
        <v>100</v>
      </c>
      <c r="D109" s="3" t="s">
        <v>232</v>
      </c>
      <c r="E109" s="225" t="str">
        <f>_xlfn.XLOOKUP(D109, '[1]Парный рейтинг'!$D$10:$D$826,'[1]Парный рейтинг'!$P$10:$P$826, "")</f>
        <v/>
      </c>
      <c r="F109" s="172" t="str">
        <f t="shared" ref="F109:F140" si="42">IF(COUNTA(E109)&gt;0, E109, I109)</f>
        <v/>
      </c>
      <c r="G109" s="207" t="e">
        <f t="shared" si="23"/>
        <v>#VALUE!</v>
      </c>
      <c r="H109" s="176" t="str">
        <f t="shared" ref="H109:H140" si="43">IF(ISNUMBER(SEARCH("~*", F109)), "*", "")</f>
        <v/>
      </c>
      <c r="I109" s="27" t="str">
        <f t="shared" si="24"/>
        <v>3,5*</v>
      </c>
      <c r="J109" s="208">
        <v>3.5</v>
      </c>
      <c r="K109" s="24" t="s">
        <v>798</v>
      </c>
      <c r="L109" s="2">
        <f t="shared" si="25"/>
        <v>1</v>
      </c>
      <c r="M109" s="5">
        <f t="shared" si="26"/>
        <v>3.6</v>
      </c>
      <c r="N109" s="196">
        <f t="shared" si="27"/>
        <v>0</v>
      </c>
      <c r="O109" s="196">
        <f t="shared" si="28"/>
        <v>0</v>
      </c>
      <c r="P109" s="17" t="str">
        <f t="shared" si="29"/>
        <v/>
      </c>
      <c r="Q109" s="16">
        <f t="shared" si="30"/>
        <v>100</v>
      </c>
      <c r="R109" s="10" t="str">
        <f t="shared" si="31"/>
        <v xml:space="preserve"> </v>
      </c>
      <c r="S109" s="25">
        <f t="shared" si="32"/>
        <v>8</v>
      </c>
      <c r="T109" s="11">
        <f t="shared" si="33"/>
        <v>0</v>
      </c>
      <c r="U109" s="12" t="str">
        <f t="shared" si="34"/>
        <v xml:space="preserve"> </v>
      </c>
      <c r="V109" s="13">
        <f t="shared" si="35"/>
        <v>8</v>
      </c>
      <c r="W109" s="53">
        <f t="shared" si="36"/>
        <v>0</v>
      </c>
      <c r="X109" s="54">
        <f t="shared" si="37"/>
        <v>1</v>
      </c>
      <c r="Y109" s="15">
        <f t="shared" si="38"/>
        <v>8</v>
      </c>
      <c r="Z109" s="54">
        <v>19</v>
      </c>
      <c r="AA109" s="12">
        <v>8</v>
      </c>
      <c r="AB109" s="54" t="s">
        <v>797</v>
      </c>
      <c r="AC109" s="12">
        <v>0</v>
      </c>
      <c r="AD109" s="54" t="s">
        <v>797</v>
      </c>
      <c r="AE109" s="12">
        <v>0</v>
      </c>
      <c r="AF109" s="54" t="s">
        <v>797</v>
      </c>
      <c r="AG109" s="12">
        <v>0</v>
      </c>
      <c r="AH109" s="54" t="s">
        <v>797</v>
      </c>
      <c r="AI109" s="12">
        <v>0</v>
      </c>
      <c r="AJ109" s="54" t="s">
        <v>797</v>
      </c>
      <c r="AK109" s="12">
        <v>0</v>
      </c>
      <c r="AL109" s="54" t="s">
        <v>797</v>
      </c>
      <c r="AM109" s="12">
        <v>0</v>
      </c>
      <c r="AN109" s="54" t="s">
        <v>797</v>
      </c>
      <c r="AO109" s="12">
        <v>0</v>
      </c>
      <c r="AP109" s="183" t="s">
        <v>869</v>
      </c>
      <c r="AQ109" s="194">
        <v>3.5</v>
      </c>
      <c r="AR109" s="195" t="s">
        <v>798</v>
      </c>
      <c r="AS109" s="180">
        <v>0</v>
      </c>
      <c r="AT109" s="181">
        <v>3.6</v>
      </c>
      <c r="AU109" s="204">
        <v>0</v>
      </c>
      <c r="AV109" s="204">
        <v>0</v>
      </c>
      <c r="AW109" s="205" t="s">
        <v>797</v>
      </c>
      <c r="AX109" s="95">
        <v>100</v>
      </c>
      <c r="AY109" s="96" t="s">
        <v>847</v>
      </c>
      <c r="AZ109" s="97">
        <v>8</v>
      </c>
    </row>
    <row r="110" spans="3:52" x14ac:dyDescent="0.25">
      <c r="C110" s="90">
        <f t="shared" si="41"/>
        <v>101</v>
      </c>
      <c r="D110" s="3" t="s">
        <v>837</v>
      </c>
      <c r="E110" s="225" t="str">
        <f>_xlfn.XLOOKUP(D110, '[1]Парный рейтинг'!$D$10:$D$826,'[1]Парный рейтинг'!$P$10:$P$826, "")</f>
        <v/>
      </c>
      <c r="F110" s="172" t="str">
        <f t="shared" si="42"/>
        <v/>
      </c>
      <c r="G110" s="207" t="e">
        <f t="shared" si="23"/>
        <v>#VALUE!</v>
      </c>
      <c r="H110" s="176" t="str">
        <f t="shared" si="43"/>
        <v/>
      </c>
      <c r="I110" s="27" t="str">
        <f t="shared" si="24"/>
        <v>3,0*</v>
      </c>
      <c r="J110" s="208">
        <v>3</v>
      </c>
      <c r="K110" s="24" t="s">
        <v>798</v>
      </c>
      <c r="L110" s="2">
        <f t="shared" si="25"/>
        <v>1</v>
      </c>
      <c r="M110" s="5">
        <f t="shared" si="26"/>
        <v>3.1</v>
      </c>
      <c r="N110" s="196">
        <f t="shared" si="27"/>
        <v>0</v>
      </c>
      <c r="O110" s="196">
        <f t="shared" si="28"/>
        <v>0</v>
      </c>
      <c r="P110" s="17" t="str">
        <f t="shared" si="29"/>
        <v/>
      </c>
      <c r="Q110" s="16">
        <f t="shared" si="30"/>
        <v>101</v>
      </c>
      <c r="R110" s="10" t="str">
        <f t="shared" si="31"/>
        <v xml:space="preserve"> </v>
      </c>
      <c r="S110" s="25">
        <f t="shared" si="32"/>
        <v>8</v>
      </c>
      <c r="T110" s="11">
        <f t="shared" si="33"/>
        <v>0</v>
      </c>
      <c r="U110" s="12" t="str">
        <f t="shared" si="34"/>
        <v xml:space="preserve"> </v>
      </c>
      <c r="V110" s="13">
        <f t="shared" si="35"/>
        <v>8</v>
      </c>
      <c r="W110" s="53">
        <f t="shared" si="36"/>
        <v>0</v>
      </c>
      <c r="X110" s="54">
        <f t="shared" si="37"/>
        <v>2</v>
      </c>
      <c r="Y110" s="15">
        <f t="shared" si="38"/>
        <v>4</v>
      </c>
      <c r="Z110" s="54" t="s">
        <v>797</v>
      </c>
      <c r="AA110" s="12">
        <v>0</v>
      </c>
      <c r="AB110" s="54" t="s">
        <v>797</v>
      </c>
      <c r="AC110" s="12">
        <v>0</v>
      </c>
      <c r="AD110" s="54" t="s">
        <v>797</v>
      </c>
      <c r="AE110" s="12">
        <v>0</v>
      </c>
      <c r="AF110" s="54" t="s">
        <v>797</v>
      </c>
      <c r="AG110" s="12">
        <v>0</v>
      </c>
      <c r="AH110" s="54" t="s">
        <v>797</v>
      </c>
      <c r="AI110" s="12">
        <v>0</v>
      </c>
      <c r="AJ110" s="54" t="s">
        <v>797</v>
      </c>
      <c r="AK110" s="12">
        <v>0</v>
      </c>
      <c r="AL110" s="54">
        <v>32</v>
      </c>
      <c r="AM110" s="12">
        <v>4</v>
      </c>
      <c r="AN110" s="54">
        <v>32</v>
      </c>
      <c r="AO110" s="12">
        <v>4</v>
      </c>
      <c r="AP110" s="183" t="s">
        <v>870</v>
      </c>
      <c r="AQ110" s="194">
        <v>3</v>
      </c>
      <c r="AR110" s="195" t="s">
        <v>798</v>
      </c>
      <c r="AS110" s="180">
        <v>1</v>
      </c>
      <c r="AT110" s="181">
        <v>3.1</v>
      </c>
      <c r="AU110" s="184">
        <v>0</v>
      </c>
      <c r="AV110" s="184">
        <v>0</v>
      </c>
      <c r="AW110" s="182" t="s">
        <v>797</v>
      </c>
      <c r="AX110" s="95">
        <v>101</v>
      </c>
      <c r="AY110" s="96" t="s">
        <v>847</v>
      </c>
      <c r="AZ110" s="97">
        <v>8</v>
      </c>
    </row>
    <row r="111" spans="3:52" x14ac:dyDescent="0.25">
      <c r="C111" s="90">
        <f t="shared" si="41"/>
        <v>102</v>
      </c>
      <c r="D111" s="3" t="s">
        <v>194</v>
      </c>
      <c r="E111" s="225" t="str">
        <f>_xlfn.XLOOKUP(D111, '[1]Парный рейтинг'!$D$10:$D$826,'[1]Парный рейтинг'!$P$10:$P$826, "")</f>
        <v/>
      </c>
      <c r="F111" s="172" t="str">
        <f t="shared" si="42"/>
        <v/>
      </c>
      <c r="G111" s="207" t="e">
        <f t="shared" si="23"/>
        <v>#VALUE!</v>
      </c>
      <c r="H111" s="176" t="str">
        <f t="shared" si="43"/>
        <v/>
      </c>
      <c r="I111" s="27" t="str">
        <f t="shared" si="24"/>
        <v>3,0*</v>
      </c>
      <c r="J111" s="208">
        <v>3</v>
      </c>
      <c r="K111" s="24" t="s">
        <v>798</v>
      </c>
      <c r="L111" s="2">
        <f t="shared" si="25"/>
        <v>1</v>
      </c>
      <c r="M111" s="5">
        <f t="shared" si="26"/>
        <v>3.1</v>
      </c>
      <c r="N111" s="196">
        <f t="shared" si="27"/>
        <v>0</v>
      </c>
      <c r="O111" s="196">
        <f t="shared" si="28"/>
        <v>0</v>
      </c>
      <c r="P111" s="17" t="str">
        <f t="shared" si="29"/>
        <v/>
      </c>
      <c r="Q111" s="16">
        <f t="shared" si="30"/>
        <v>102</v>
      </c>
      <c r="R111" s="10" t="str">
        <f t="shared" si="31"/>
        <v xml:space="preserve"> </v>
      </c>
      <c r="S111" s="25">
        <f t="shared" si="32"/>
        <v>7.7142857142857144</v>
      </c>
      <c r="T111" s="11">
        <f t="shared" si="33"/>
        <v>0</v>
      </c>
      <c r="U111" s="12" t="str">
        <f t="shared" si="34"/>
        <v xml:space="preserve"> </v>
      </c>
      <c r="V111" s="13">
        <f t="shared" si="35"/>
        <v>7.7142857142857144</v>
      </c>
      <c r="W111" s="53">
        <f t="shared" si="36"/>
        <v>0</v>
      </c>
      <c r="X111" s="54">
        <f t="shared" si="37"/>
        <v>2</v>
      </c>
      <c r="Y111" s="15">
        <f t="shared" si="38"/>
        <v>3.8571428571428572</v>
      </c>
      <c r="Z111" s="54" t="s">
        <v>797</v>
      </c>
      <c r="AA111" s="12">
        <v>0</v>
      </c>
      <c r="AB111" s="54" t="s">
        <v>797</v>
      </c>
      <c r="AC111" s="12">
        <v>0</v>
      </c>
      <c r="AD111" s="54" t="s">
        <v>797</v>
      </c>
      <c r="AE111" s="12">
        <v>0</v>
      </c>
      <c r="AF111" s="54">
        <v>24</v>
      </c>
      <c r="AG111" s="12">
        <v>6</v>
      </c>
      <c r="AH111" s="54" t="s">
        <v>797</v>
      </c>
      <c r="AI111" s="12">
        <v>0</v>
      </c>
      <c r="AJ111" s="54" t="s">
        <v>797</v>
      </c>
      <c r="AK111" s="12">
        <v>0</v>
      </c>
      <c r="AL111" s="54" t="s">
        <v>797</v>
      </c>
      <c r="AM111" s="12">
        <v>0</v>
      </c>
      <c r="AN111" s="54">
        <v>48</v>
      </c>
      <c r="AO111" s="12">
        <v>1.7142857142857142</v>
      </c>
      <c r="AP111" s="183" t="s">
        <v>870</v>
      </c>
      <c r="AQ111" s="194">
        <v>3</v>
      </c>
      <c r="AR111" s="195" t="s">
        <v>798</v>
      </c>
      <c r="AS111" s="180">
        <v>1</v>
      </c>
      <c r="AT111" s="181">
        <v>3.1</v>
      </c>
      <c r="AU111" s="184">
        <v>0</v>
      </c>
      <c r="AV111" s="184">
        <v>0</v>
      </c>
      <c r="AW111" s="182" t="s">
        <v>797</v>
      </c>
      <c r="AX111" s="95">
        <v>102</v>
      </c>
      <c r="AY111" s="96" t="s">
        <v>847</v>
      </c>
      <c r="AZ111" s="97">
        <v>7.7142857142857144</v>
      </c>
    </row>
    <row r="112" spans="3:52" x14ac:dyDescent="0.25">
      <c r="C112" s="90">
        <f t="shared" si="41"/>
        <v>103</v>
      </c>
      <c r="D112" s="3" t="s">
        <v>48</v>
      </c>
      <c r="E112" s="225" t="str">
        <f>_xlfn.XLOOKUP(D112, '[1]Парный рейтинг'!$D$10:$D$826,'[1]Парный рейтинг'!$P$10:$P$826, "")</f>
        <v/>
      </c>
      <c r="F112" s="172" t="str">
        <f t="shared" si="42"/>
        <v/>
      </c>
      <c r="G112" s="207" t="e">
        <f t="shared" si="23"/>
        <v>#VALUE!</v>
      </c>
      <c r="H112" s="176" t="str">
        <f t="shared" si="43"/>
        <v/>
      </c>
      <c r="I112" s="27" t="str">
        <f t="shared" si="24"/>
        <v>4,0</v>
      </c>
      <c r="J112" s="208">
        <v>4</v>
      </c>
      <c r="K112" s="24" t="s">
        <v>797</v>
      </c>
      <c r="L112" s="2">
        <f t="shared" si="25"/>
        <v>1</v>
      </c>
      <c r="M112" s="5">
        <f t="shared" si="26"/>
        <v>4</v>
      </c>
      <c r="N112" s="196">
        <f t="shared" si="27"/>
        <v>0</v>
      </c>
      <c r="O112" s="196">
        <f t="shared" si="28"/>
        <v>0</v>
      </c>
      <c r="P112" s="17" t="str">
        <f t="shared" si="29"/>
        <v/>
      </c>
      <c r="Q112" s="16">
        <f t="shared" si="30"/>
        <v>103</v>
      </c>
      <c r="R112" s="10" t="str">
        <f t="shared" si="31"/>
        <v xml:space="preserve"> </v>
      </c>
      <c r="S112" s="25">
        <f t="shared" si="32"/>
        <v>6.8571428571428568</v>
      </c>
      <c r="T112" s="11">
        <f t="shared" si="33"/>
        <v>0</v>
      </c>
      <c r="U112" s="12" t="str">
        <f t="shared" si="34"/>
        <v xml:space="preserve"> </v>
      </c>
      <c r="V112" s="13">
        <f t="shared" si="35"/>
        <v>6.8571428571428568</v>
      </c>
      <c r="W112" s="53">
        <f t="shared" si="36"/>
        <v>0</v>
      </c>
      <c r="X112" s="54">
        <f t="shared" si="37"/>
        <v>1</v>
      </c>
      <c r="Y112" s="15">
        <f t="shared" si="38"/>
        <v>6.8571428571428568</v>
      </c>
      <c r="Z112" s="54" t="s">
        <v>797</v>
      </c>
      <c r="AA112" s="12">
        <v>0</v>
      </c>
      <c r="AB112" s="54" t="s">
        <v>797</v>
      </c>
      <c r="AC112" s="12">
        <v>0</v>
      </c>
      <c r="AD112" s="54" t="s">
        <v>797</v>
      </c>
      <c r="AE112" s="12">
        <v>0</v>
      </c>
      <c r="AF112" s="54" t="s">
        <v>797</v>
      </c>
      <c r="AG112" s="12">
        <v>0</v>
      </c>
      <c r="AH112" s="54">
        <v>24</v>
      </c>
      <c r="AI112" s="12">
        <v>6.8571428571428568</v>
      </c>
      <c r="AJ112" s="54" t="s">
        <v>797</v>
      </c>
      <c r="AK112" s="12">
        <v>0</v>
      </c>
      <c r="AL112" s="54" t="s">
        <v>797</v>
      </c>
      <c r="AM112" s="12">
        <v>0</v>
      </c>
      <c r="AN112" s="54" t="s">
        <v>797</v>
      </c>
      <c r="AO112" s="12">
        <v>0</v>
      </c>
      <c r="AP112" s="183" t="s">
        <v>892</v>
      </c>
      <c r="AQ112" s="194">
        <v>4</v>
      </c>
      <c r="AR112" s="195" t="s">
        <v>797</v>
      </c>
      <c r="AS112" s="180">
        <v>1</v>
      </c>
      <c r="AT112" s="181">
        <v>4</v>
      </c>
      <c r="AU112" s="184">
        <v>0</v>
      </c>
      <c r="AV112" s="184">
        <v>0</v>
      </c>
      <c r="AW112" s="182" t="s">
        <v>797</v>
      </c>
      <c r="AX112" s="95">
        <v>103</v>
      </c>
      <c r="AY112" s="96" t="s">
        <v>847</v>
      </c>
      <c r="AZ112" s="97">
        <v>6.8571428571428568</v>
      </c>
    </row>
    <row r="113" spans="3:52" x14ac:dyDescent="0.25">
      <c r="C113" s="90">
        <f t="shared" si="41"/>
        <v>104</v>
      </c>
      <c r="D113" s="3" t="s">
        <v>94</v>
      </c>
      <c r="E113" s="225" t="str">
        <f>_xlfn.XLOOKUP(D113, '[1]Парный рейтинг'!$D$10:$D$826,'[1]Парный рейтинг'!$P$10:$P$826, "")</f>
        <v/>
      </c>
      <c r="F113" s="172" t="str">
        <f t="shared" si="42"/>
        <v/>
      </c>
      <c r="G113" s="207" t="e">
        <f t="shared" si="23"/>
        <v>#VALUE!</v>
      </c>
      <c r="H113" s="176" t="str">
        <f t="shared" si="43"/>
        <v/>
      </c>
      <c r="I113" s="27" t="str">
        <f t="shared" si="24"/>
        <v>4,0</v>
      </c>
      <c r="J113" s="208">
        <v>4</v>
      </c>
      <c r="K113" s="24" t="s">
        <v>797</v>
      </c>
      <c r="L113" s="2">
        <f t="shared" si="25"/>
        <v>1</v>
      </c>
      <c r="M113" s="5">
        <f t="shared" si="26"/>
        <v>4</v>
      </c>
      <c r="N113" s="196">
        <f t="shared" si="27"/>
        <v>0</v>
      </c>
      <c r="O113" s="196">
        <f t="shared" si="28"/>
        <v>0</v>
      </c>
      <c r="P113" s="17" t="str">
        <f t="shared" si="29"/>
        <v/>
      </c>
      <c r="Q113" s="16">
        <f t="shared" si="30"/>
        <v>104</v>
      </c>
      <c r="R113" s="10" t="str">
        <f t="shared" si="31"/>
        <v xml:space="preserve"> </v>
      </c>
      <c r="S113" s="25">
        <f t="shared" si="32"/>
        <v>6.4</v>
      </c>
      <c r="T113" s="11">
        <f t="shared" si="33"/>
        <v>0</v>
      </c>
      <c r="U113" s="12" t="str">
        <f t="shared" si="34"/>
        <v xml:space="preserve"> </v>
      </c>
      <c r="V113" s="13">
        <f t="shared" si="35"/>
        <v>6.4</v>
      </c>
      <c r="W113" s="53">
        <f t="shared" si="36"/>
        <v>0</v>
      </c>
      <c r="X113" s="54">
        <f t="shared" si="37"/>
        <v>1</v>
      </c>
      <c r="Y113" s="15">
        <f t="shared" si="38"/>
        <v>6.4</v>
      </c>
      <c r="Z113" s="54" t="s">
        <v>797</v>
      </c>
      <c r="AA113" s="12">
        <v>0</v>
      </c>
      <c r="AB113" s="54" t="s">
        <v>797</v>
      </c>
      <c r="AC113" s="12">
        <v>0</v>
      </c>
      <c r="AD113" s="54" t="s">
        <v>797</v>
      </c>
      <c r="AE113" s="12">
        <v>0</v>
      </c>
      <c r="AF113" s="54" t="s">
        <v>797</v>
      </c>
      <c r="AG113" s="12">
        <v>0</v>
      </c>
      <c r="AH113" s="54" t="s">
        <v>797</v>
      </c>
      <c r="AI113" s="12">
        <v>0</v>
      </c>
      <c r="AJ113" s="54" t="s">
        <v>797</v>
      </c>
      <c r="AK113" s="12">
        <v>0</v>
      </c>
      <c r="AL113" s="54">
        <v>24</v>
      </c>
      <c r="AM113" s="12">
        <v>6.4</v>
      </c>
      <c r="AN113" s="54" t="s">
        <v>797</v>
      </c>
      <c r="AO113" s="12">
        <v>0</v>
      </c>
      <c r="AP113" s="183" t="s">
        <v>892</v>
      </c>
      <c r="AQ113" s="194">
        <v>4</v>
      </c>
      <c r="AR113" s="195" t="s">
        <v>797</v>
      </c>
      <c r="AS113" s="180">
        <v>1</v>
      </c>
      <c r="AT113" s="181">
        <v>4</v>
      </c>
      <c r="AU113" s="184">
        <v>0</v>
      </c>
      <c r="AV113" s="184">
        <v>0</v>
      </c>
      <c r="AW113" s="182" t="s">
        <v>797</v>
      </c>
      <c r="AX113" s="95">
        <v>104</v>
      </c>
      <c r="AY113" s="96" t="s">
        <v>847</v>
      </c>
      <c r="AZ113" s="97">
        <v>6.4</v>
      </c>
    </row>
    <row r="114" spans="3:52" x14ac:dyDescent="0.25">
      <c r="C114" s="90">
        <f t="shared" si="41"/>
        <v>105</v>
      </c>
      <c r="D114" s="3" t="s">
        <v>125</v>
      </c>
      <c r="E114" s="225" t="str">
        <f>_xlfn.XLOOKUP(D114, '[1]Парный рейтинг'!$D$10:$D$826,'[1]Парный рейтинг'!$P$10:$P$826, "")</f>
        <v/>
      </c>
      <c r="F114" s="172" t="str">
        <f t="shared" si="42"/>
        <v/>
      </c>
      <c r="G114" s="207" t="e">
        <f t="shared" si="23"/>
        <v>#VALUE!</v>
      </c>
      <c r="H114" s="176" t="str">
        <f t="shared" si="43"/>
        <v/>
      </c>
      <c r="I114" s="27" t="str">
        <f t="shared" si="24"/>
        <v>4,0*</v>
      </c>
      <c r="J114" s="208">
        <v>4</v>
      </c>
      <c r="K114" s="24" t="s">
        <v>798</v>
      </c>
      <c r="L114" s="2">
        <f t="shared" si="25"/>
        <v>1</v>
      </c>
      <c r="M114" s="5">
        <f t="shared" si="26"/>
        <v>4.0999999999999996</v>
      </c>
      <c r="N114" s="196">
        <f t="shared" si="27"/>
        <v>0</v>
      </c>
      <c r="O114" s="196">
        <f t="shared" si="28"/>
        <v>0</v>
      </c>
      <c r="P114" s="17" t="str">
        <f t="shared" si="29"/>
        <v/>
      </c>
      <c r="Q114" s="16">
        <f t="shared" si="30"/>
        <v>105</v>
      </c>
      <c r="R114" s="10" t="str">
        <f t="shared" si="31"/>
        <v xml:space="preserve"> </v>
      </c>
      <c r="S114" s="25">
        <f t="shared" si="32"/>
        <v>6</v>
      </c>
      <c r="T114" s="11">
        <f t="shared" si="33"/>
        <v>0</v>
      </c>
      <c r="U114" s="12" t="str">
        <f t="shared" si="34"/>
        <v xml:space="preserve"> </v>
      </c>
      <c r="V114" s="13">
        <f t="shared" si="35"/>
        <v>6</v>
      </c>
      <c r="W114" s="53">
        <f t="shared" si="36"/>
        <v>0</v>
      </c>
      <c r="X114" s="54">
        <f t="shared" si="37"/>
        <v>1</v>
      </c>
      <c r="Y114" s="15">
        <f t="shared" si="38"/>
        <v>6</v>
      </c>
      <c r="Z114" s="54" t="s">
        <v>797</v>
      </c>
      <c r="AA114" s="12">
        <v>0</v>
      </c>
      <c r="AB114" s="54" t="s">
        <v>797</v>
      </c>
      <c r="AC114" s="12">
        <v>0</v>
      </c>
      <c r="AD114" s="54" t="s">
        <v>797</v>
      </c>
      <c r="AE114" s="12">
        <v>0</v>
      </c>
      <c r="AF114" s="54" t="s">
        <v>797</v>
      </c>
      <c r="AG114" s="12">
        <v>0</v>
      </c>
      <c r="AH114" s="54" t="s">
        <v>797</v>
      </c>
      <c r="AI114" s="12">
        <v>0</v>
      </c>
      <c r="AJ114" s="54" t="s">
        <v>797</v>
      </c>
      <c r="AK114" s="12">
        <v>0</v>
      </c>
      <c r="AL114" s="54">
        <v>24</v>
      </c>
      <c r="AM114" s="12">
        <v>6</v>
      </c>
      <c r="AN114" s="54" t="s">
        <v>797</v>
      </c>
      <c r="AO114" s="12">
        <v>0</v>
      </c>
      <c r="AP114" s="183" t="s">
        <v>866</v>
      </c>
      <c r="AQ114" s="194">
        <v>4</v>
      </c>
      <c r="AR114" s="195" t="s">
        <v>798</v>
      </c>
      <c r="AS114" s="180">
        <v>1</v>
      </c>
      <c r="AT114" s="181">
        <v>4.0999999999999996</v>
      </c>
      <c r="AU114" s="184">
        <v>0</v>
      </c>
      <c r="AV114" s="184">
        <v>0</v>
      </c>
      <c r="AW114" s="182" t="s">
        <v>797</v>
      </c>
      <c r="AX114" s="95">
        <v>105</v>
      </c>
      <c r="AY114" s="96" t="s">
        <v>847</v>
      </c>
      <c r="AZ114" s="97">
        <v>6</v>
      </c>
    </row>
    <row r="115" spans="3:52" x14ac:dyDescent="0.25">
      <c r="C115" s="90">
        <f t="shared" si="41"/>
        <v>106</v>
      </c>
      <c r="D115" s="3" t="s">
        <v>24</v>
      </c>
      <c r="E115" s="225" t="str">
        <f>_xlfn.XLOOKUP(D115, '[1]Парный рейтинг'!$D$10:$D$826,'[1]Парный рейтинг'!$P$10:$P$826, "")</f>
        <v/>
      </c>
      <c r="F115" s="172" t="str">
        <f t="shared" si="42"/>
        <v/>
      </c>
      <c r="G115" s="207" t="e">
        <f t="shared" si="23"/>
        <v>#VALUE!</v>
      </c>
      <c r="H115" s="176" t="str">
        <f t="shared" si="43"/>
        <v/>
      </c>
      <c r="I115" s="27" t="str">
        <f t="shared" si="24"/>
        <v>4,0</v>
      </c>
      <c r="J115" s="208">
        <v>4</v>
      </c>
      <c r="K115" s="24" t="s">
        <v>797</v>
      </c>
      <c r="L115" s="2">
        <f t="shared" si="25"/>
        <v>1</v>
      </c>
      <c r="M115" s="5">
        <f t="shared" si="26"/>
        <v>4</v>
      </c>
      <c r="N115" s="196">
        <f t="shared" si="27"/>
        <v>0</v>
      </c>
      <c r="O115" s="196">
        <f t="shared" si="28"/>
        <v>0</v>
      </c>
      <c r="P115" s="17" t="str">
        <f t="shared" si="29"/>
        <v/>
      </c>
      <c r="Q115" s="16">
        <f t="shared" si="30"/>
        <v>106</v>
      </c>
      <c r="R115" s="10" t="str">
        <f t="shared" si="31"/>
        <v xml:space="preserve"> </v>
      </c>
      <c r="S115" s="25">
        <f t="shared" si="32"/>
        <v>6</v>
      </c>
      <c r="T115" s="11">
        <f t="shared" si="33"/>
        <v>0</v>
      </c>
      <c r="U115" s="12" t="str">
        <f t="shared" si="34"/>
        <v xml:space="preserve"> </v>
      </c>
      <c r="V115" s="13">
        <f t="shared" si="35"/>
        <v>6</v>
      </c>
      <c r="W115" s="53">
        <f t="shared" si="36"/>
        <v>0</v>
      </c>
      <c r="X115" s="54">
        <f t="shared" si="37"/>
        <v>1</v>
      </c>
      <c r="Y115" s="15">
        <f t="shared" si="38"/>
        <v>6</v>
      </c>
      <c r="Z115" s="54" t="s">
        <v>797</v>
      </c>
      <c r="AA115" s="12">
        <v>0</v>
      </c>
      <c r="AB115" s="54" t="s">
        <v>797</v>
      </c>
      <c r="AC115" s="12">
        <v>0</v>
      </c>
      <c r="AD115" s="54" t="s">
        <v>797</v>
      </c>
      <c r="AE115" s="12">
        <v>0</v>
      </c>
      <c r="AF115" s="54" t="s">
        <v>797</v>
      </c>
      <c r="AG115" s="12">
        <v>0</v>
      </c>
      <c r="AH115" s="54" t="s">
        <v>797</v>
      </c>
      <c r="AI115" s="12">
        <v>0</v>
      </c>
      <c r="AJ115" s="54" t="s">
        <v>797</v>
      </c>
      <c r="AK115" s="12">
        <v>0</v>
      </c>
      <c r="AL115" s="54">
        <v>24</v>
      </c>
      <c r="AM115" s="12">
        <v>6</v>
      </c>
      <c r="AN115" s="54" t="s">
        <v>797</v>
      </c>
      <c r="AO115" s="12">
        <v>0</v>
      </c>
      <c r="AP115" s="183" t="s">
        <v>892</v>
      </c>
      <c r="AQ115" s="194">
        <v>4</v>
      </c>
      <c r="AR115" s="195" t="s">
        <v>797</v>
      </c>
      <c r="AS115" s="180">
        <v>1</v>
      </c>
      <c r="AT115" s="181">
        <v>4</v>
      </c>
      <c r="AU115" s="184">
        <v>0</v>
      </c>
      <c r="AV115" s="184">
        <v>0</v>
      </c>
      <c r="AW115" s="182" t="s">
        <v>797</v>
      </c>
      <c r="AX115" s="95">
        <v>106</v>
      </c>
      <c r="AY115" s="96" t="s">
        <v>847</v>
      </c>
      <c r="AZ115" s="97">
        <v>6</v>
      </c>
    </row>
    <row r="116" spans="3:52" x14ac:dyDescent="0.25">
      <c r="C116" s="90">
        <f t="shared" si="41"/>
        <v>107</v>
      </c>
      <c r="D116" s="3" t="s">
        <v>69</v>
      </c>
      <c r="E116" s="225" t="str">
        <f>_xlfn.XLOOKUP(D116, '[1]Парный рейтинг'!$D$10:$D$826,'[1]Парный рейтинг'!$P$10:$P$826, "")</f>
        <v/>
      </c>
      <c r="F116" s="172" t="str">
        <f t="shared" si="42"/>
        <v/>
      </c>
      <c r="G116" s="207" t="e">
        <f t="shared" si="23"/>
        <v>#VALUE!</v>
      </c>
      <c r="H116" s="176" t="str">
        <f t="shared" si="43"/>
        <v/>
      </c>
      <c r="I116" s="27" t="str">
        <f t="shared" si="24"/>
        <v>4,0</v>
      </c>
      <c r="J116" s="208">
        <v>4</v>
      </c>
      <c r="K116" s="24" t="s">
        <v>797</v>
      </c>
      <c r="L116" s="2">
        <f t="shared" si="25"/>
        <v>1</v>
      </c>
      <c r="M116" s="5">
        <f t="shared" si="26"/>
        <v>4</v>
      </c>
      <c r="N116" s="196">
        <f t="shared" si="27"/>
        <v>0</v>
      </c>
      <c r="O116" s="196">
        <f t="shared" si="28"/>
        <v>0</v>
      </c>
      <c r="P116" s="17" t="str">
        <f t="shared" si="29"/>
        <v/>
      </c>
      <c r="Q116" s="16">
        <f t="shared" si="30"/>
        <v>107</v>
      </c>
      <c r="R116" s="10" t="str">
        <f t="shared" si="31"/>
        <v xml:space="preserve"> </v>
      </c>
      <c r="S116" s="25">
        <f t="shared" si="32"/>
        <v>6</v>
      </c>
      <c r="T116" s="11">
        <f t="shared" si="33"/>
        <v>0</v>
      </c>
      <c r="U116" s="12" t="str">
        <f t="shared" si="34"/>
        <v xml:space="preserve"> </v>
      </c>
      <c r="V116" s="13">
        <f t="shared" si="35"/>
        <v>6</v>
      </c>
      <c r="W116" s="53">
        <f t="shared" si="36"/>
        <v>0</v>
      </c>
      <c r="X116" s="54">
        <f t="shared" si="37"/>
        <v>1</v>
      </c>
      <c r="Y116" s="15">
        <f t="shared" si="38"/>
        <v>6</v>
      </c>
      <c r="Z116" s="54" t="s">
        <v>797</v>
      </c>
      <c r="AA116" s="12">
        <v>0</v>
      </c>
      <c r="AB116" s="54" t="s">
        <v>797</v>
      </c>
      <c r="AC116" s="12">
        <v>0</v>
      </c>
      <c r="AD116" s="54" t="s">
        <v>797</v>
      </c>
      <c r="AE116" s="12">
        <v>0</v>
      </c>
      <c r="AF116" s="54" t="s">
        <v>797</v>
      </c>
      <c r="AG116" s="12">
        <v>0</v>
      </c>
      <c r="AH116" s="54" t="s">
        <v>797</v>
      </c>
      <c r="AI116" s="12">
        <v>0</v>
      </c>
      <c r="AJ116" s="54" t="s">
        <v>797</v>
      </c>
      <c r="AK116" s="12">
        <v>0</v>
      </c>
      <c r="AL116" s="54">
        <v>24</v>
      </c>
      <c r="AM116" s="12">
        <v>6</v>
      </c>
      <c r="AN116" s="54" t="s">
        <v>797</v>
      </c>
      <c r="AO116" s="12">
        <v>0</v>
      </c>
      <c r="AP116" s="183" t="s">
        <v>892</v>
      </c>
      <c r="AQ116" s="194">
        <v>4</v>
      </c>
      <c r="AR116" s="195" t="s">
        <v>797</v>
      </c>
      <c r="AS116" s="180">
        <v>1</v>
      </c>
      <c r="AT116" s="181">
        <v>4</v>
      </c>
      <c r="AU116" s="184">
        <v>0</v>
      </c>
      <c r="AV116" s="184">
        <v>0</v>
      </c>
      <c r="AW116" s="182" t="s">
        <v>797</v>
      </c>
      <c r="AX116" s="95">
        <v>107</v>
      </c>
      <c r="AY116" s="96" t="s">
        <v>847</v>
      </c>
      <c r="AZ116" s="97">
        <v>6</v>
      </c>
    </row>
    <row r="117" spans="3:52" x14ac:dyDescent="0.25">
      <c r="C117" s="90">
        <f t="shared" si="41"/>
        <v>108</v>
      </c>
      <c r="D117" s="3" t="s">
        <v>156</v>
      </c>
      <c r="E117" s="225" t="str">
        <f>_xlfn.XLOOKUP(D117, '[1]Парный рейтинг'!$D$10:$D$826,'[1]Парный рейтинг'!$P$10:$P$826, "")</f>
        <v/>
      </c>
      <c r="F117" s="172" t="str">
        <f t="shared" si="42"/>
        <v/>
      </c>
      <c r="G117" s="207" t="e">
        <f t="shared" si="23"/>
        <v>#VALUE!</v>
      </c>
      <c r="H117" s="176" t="str">
        <f t="shared" si="43"/>
        <v/>
      </c>
      <c r="I117" s="27" t="str">
        <f t="shared" si="24"/>
        <v>3,5*</v>
      </c>
      <c r="J117" s="208">
        <v>3.5</v>
      </c>
      <c r="K117" s="24" t="s">
        <v>798</v>
      </c>
      <c r="L117" s="2">
        <f t="shared" si="25"/>
        <v>1</v>
      </c>
      <c r="M117" s="5">
        <f t="shared" si="26"/>
        <v>3.6</v>
      </c>
      <c r="N117" s="196">
        <f t="shared" si="27"/>
        <v>0</v>
      </c>
      <c r="O117" s="196">
        <f t="shared" si="28"/>
        <v>0</v>
      </c>
      <c r="P117" s="17" t="str">
        <f t="shared" si="29"/>
        <v/>
      </c>
      <c r="Q117" s="16">
        <f t="shared" si="30"/>
        <v>108</v>
      </c>
      <c r="R117" s="10" t="str">
        <f t="shared" si="31"/>
        <v xml:space="preserve"> </v>
      </c>
      <c r="S117" s="25">
        <f t="shared" si="32"/>
        <v>6</v>
      </c>
      <c r="T117" s="11">
        <f t="shared" si="33"/>
        <v>0</v>
      </c>
      <c r="U117" s="12" t="str">
        <f t="shared" si="34"/>
        <v xml:space="preserve"> </v>
      </c>
      <c r="V117" s="13">
        <f t="shared" si="35"/>
        <v>6</v>
      </c>
      <c r="W117" s="53">
        <f t="shared" si="36"/>
        <v>0</v>
      </c>
      <c r="X117" s="54">
        <f t="shared" si="37"/>
        <v>1</v>
      </c>
      <c r="Y117" s="15">
        <f t="shared" si="38"/>
        <v>6</v>
      </c>
      <c r="Z117" s="54" t="s">
        <v>797</v>
      </c>
      <c r="AA117" s="12">
        <v>0</v>
      </c>
      <c r="AB117" s="54" t="s">
        <v>797</v>
      </c>
      <c r="AC117" s="12">
        <v>0</v>
      </c>
      <c r="AD117" s="54" t="s">
        <v>797</v>
      </c>
      <c r="AE117" s="12">
        <v>0</v>
      </c>
      <c r="AF117" s="54" t="s">
        <v>797</v>
      </c>
      <c r="AG117" s="12">
        <v>0</v>
      </c>
      <c r="AH117" s="54">
        <v>24</v>
      </c>
      <c r="AI117" s="12">
        <v>6</v>
      </c>
      <c r="AJ117" s="54" t="s">
        <v>797</v>
      </c>
      <c r="AK117" s="12">
        <v>0</v>
      </c>
      <c r="AL117" s="54" t="s">
        <v>797</v>
      </c>
      <c r="AM117" s="12">
        <v>0</v>
      </c>
      <c r="AN117" s="54" t="s">
        <v>797</v>
      </c>
      <c r="AO117" s="12">
        <v>0</v>
      </c>
      <c r="AP117" s="183" t="s">
        <v>869</v>
      </c>
      <c r="AQ117" s="194">
        <v>3.5</v>
      </c>
      <c r="AR117" s="195" t="s">
        <v>798</v>
      </c>
      <c r="AS117" s="180">
        <v>1</v>
      </c>
      <c r="AT117" s="181">
        <v>3.6</v>
      </c>
      <c r="AU117" s="184">
        <v>0</v>
      </c>
      <c r="AV117" s="184">
        <v>0</v>
      </c>
      <c r="AW117" s="182" t="s">
        <v>797</v>
      </c>
      <c r="AX117" s="95">
        <v>108</v>
      </c>
      <c r="AY117" s="96" t="s">
        <v>847</v>
      </c>
      <c r="AZ117" s="97">
        <v>6</v>
      </c>
    </row>
    <row r="118" spans="3:52" x14ac:dyDescent="0.25">
      <c r="C118" s="90">
        <f t="shared" si="41"/>
        <v>109</v>
      </c>
      <c r="D118" s="3" t="s">
        <v>712</v>
      </c>
      <c r="E118" s="225" t="str">
        <f>_xlfn.XLOOKUP(D118, '[1]Парный рейтинг'!$D$10:$D$826,'[1]Парный рейтинг'!$P$10:$P$826, "")</f>
        <v/>
      </c>
      <c r="F118" s="172" t="str">
        <f t="shared" si="42"/>
        <v/>
      </c>
      <c r="G118" s="207" t="e">
        <f t="shared" si="23"/>
        <v>#VALUE!</v>
      </c>
      <c r="H118" s="176" t="str">
        <f t="shared" si="43"/>
        <v/>
      </c>
      <c r="I118" s="27" t="str">
        <f t="shared" si="24"/>
        <v>3,0</v>
      </c>
      <c r="J118" s="208">
        <v>3</v>
      </c>
      <c r="K118" s="24" t="s">
        <v>797</v>
      </c>
      <c r="L118" s="2">
        <f t="shared" si="25"/>
        <v>1</v>
      </c>
      <c r="M118" s="5">
        <f t="shared" si="26"/>
        <v>3</v>
      </c>
      <c r="N118" s="196">
        <f t="shared" si="27"/>
        <v>0</v>
      </c>
      <c r="O118" s="196">
        <f t="shared" si="28"/>
        <v>0</v>
      </c>
      <c r="P118" s="17" t="str">
        <f t="shared" si="29"/>
        <v/>
      </c>
      <c r="Q118" s="16">
        <f t="shared" si="30"/>
        <v>109</v>
      </c>
      <c r="R118" s="10" t="str">
        <f t="shared" si="31"/>
        <v xml:space="preserve"> </v>
      </c>
      <c r="S118" s="25">
        <f t="shared" si="32"/>
        <v>6</v>
      </c>
      <c r="T118" s="11">
        <f t="shared" si="33"/>
        <v>0</v>
      </c>
      <c r="U118" s="12" t="str">
        <f t="shared" si="34"/>
        <v xml:space="preserve"> </v>
      </c>
      <c r="V118" s="13">
        <f t="shared" si="35"/>
        <v>6</v>
      </c>
      <c r="W118" s="53">
        <f t="shared" si="36"/>
        <v>0</v>
      </c>
      <c r="X118" s="54">
        <f t="shared" si="37"/>
        <v>1</v>
      </c>
      <c r="Y118" s="15">
        <f t="shared" si="38"/>
        <v>6</v>
      </c>
      <c r="Z118" s="54">
        <v>24</v>
      </c>
      <c r="AA118" s="12">
        <v>6</v>
      </c>
      <c r="AB118" s="54" t="s">
        <v>797</v>
      </c>
      <c r="AC118" s="12">
        <v>0</v>
      </c>
      <c r="AD118" s="54" t="s">
        <v>797</v>
      </c>
      <c r="AE118" s="12">
        <v>0</v>
      </c>
      <c r="AF118" s="54" t="s">
        <v>797</v>
      </c>
      <c r="AG118" s="12">
        <v>0</v>
      </c>
      <c r="AH118" s="54" t="s">
        <v>797</v>
      </c>
      <c r="AI118" s="12">
        <v>0</v>
      </c>
      <c r="AJ118" s="54" t="s">
        <v>797</v>
      </c>
      <c r="AK118" s="12">
        <v>0</v>
      </c>
      <c r="AL118" s="54" t="s">
        <v>797</v>
      </c>
      <c r="AM118" s="12">
        <v>0</v>
      </c>
      <c r="AN118" s="54" t="s">
        <v>797</v>
      </c>
      <c r="AO118" s="12">
        <v>0</v>
      </c>
      <c r="AP118" s="183" t="s">
        <v>896</v>
      </c>
      <c r="AQ118" s="194">
        <v>3</v>
      </c>
      <c r="AR118" s="195" t="s">
        <v>797</v>
      </c>
      <c r="AS118" s="180">
        <v>0</v>
      </c>
      <c r="AT118" s="181">
        <v>3</v>
      </c>
      <c r="AU118" s="188">
        <v>0</v>
      </c>
      <c r="AV118" s="188">
        <v>0</v>
      </c>
      <c r="AW118" s="205" t="s">
        <v>797</v>
      </c>
      <c r="AX118" s="95">
        <v>109</v>
      </c>
      <c r="AY118" s="96" t="s">
        <v>847</v>
      </c>
      <c r="AZ118" s="97">
        <v>6</v>
      </c>
    </row>
    <row r="119" spans="3:52" x14ac:dyDescent="0.25">
      <c r="C119" s="90">
        <f t="shared" si="41"/>
        <v>110</v>
      </c>
      <c r="D119" s="3" t="s">
        <v>924</v>
      </c>
      <c r="E119" s="225" t="str">
        <f>_xlfn.XLOOKUP(D119, '[1]Парный рейтинг'!$D$10:$D$826,'[1]Парный рейтинг'!$P$10:$P$826, "")</f>
        <v/>
      </c>
      <c r="F119" s="172" t="str">
        <f t="shared" si="42"/>
        <v/>
      </c>
      <c r="G119" s="207" t="e">
        <f t="shared" si="23"/>
        <v>#VALUE!</v>
      </c>
      <c r="H119" s="176" t="str">
        <f t="shared" si="43"/>
        <v/>
      </c>
      <c r="I119" s="27" t="str">
        <f t="shared" si="24"/>
        <v>3,5</v>
      </c>
      <c r="J119" s="208">
        <v>3.5</v>
      </c>
      <c r="K119" s="24" t="s">
        <v>797</v>
      </c>
      <c r="L119" s="2">
        <f t="shared" si="25"/>
        <v>1</v>
      </c>
      <c r="M119" s="5">
        <f t="shared" si="26"/>
        <v>3.5</v>
      </c>
      <c r="N119" s="196">
        <f t="shared" si="27"/>
        <v>0</v>
      </c>
      <c r="O119" s="196">
        <f t="shared" si="28"/>
        <v>0</v>
      </c>
      <c r="P119" s="17" t="str">
        <f t="shared" si="29"/>
        <v/>
      </c>
      <c r="Q119" s="16">
        <f t="shared" si="30"/>
        <v>110</v>
      </c>
      <c r="R119" s="10" t="str">
        <f t="shared" si="31"/>
        <v xml:space="preserve"> </v>
      </c>
      <c r="S119" s="25">
        <f t="shared" si="32"/>
        <v>5.384615384615385</v>
      </c>
      <c r="T119" s="11">
        <f t="shared" si="33"/>
        <v>0</v>
      </c>
      <c r="U119" s="12" t="str">
        <f t="shared" si="34"/>
        <v xml:space="preserve"> </v>
      </c>
      <c r="V119" s="13">
        <f t="shared" si="35"/>
        <v>5.384615384615385</v>
      </c>
      <c r="W119" s="53">
        <f t="shared" si="36"/>
        <v>0</v>
      </c>
      <c r="X119" s="54">
        <f t="shared" si="37"/>
        <v>1</v>
      </c>
      <c r="Y119" s="15">
        <f t="shared" si="38"/>
        <v>5.384615384615385</v>
      </c>
      <c r="Z119" s="54" t="s">
        <v>797</v>
      </c>
      <c r="AA119" s="12">
        <v>0</v>
      </c>
      <c r="AB119" s="54">
        <v>32</v>
      </c>
      <c r="AC119" s="12">
        <v>5.384615384615385</v>
      </c>
      <c r="AD119" s="54" t="s">
        <v>797</v>
      </c>
      <c r="AE119" s="12">
        <v>0</v>
      </c>
      <c r="AF119" s="54" t="s">
        <v>797</v>
      </c>
      <c r="AG119" s="12">
        <v>0</v>
      </c>
      <c r="AH119" s="54" t="s">
        <v>797</v>
      </c>
      <c r="AI119" s="12">
        <v>0</v>
      </c>
      <c r="AJ119" s="54" t="s">
        <v>797</v>
      </c>
      <c r="AK119" s="12">
        <v>0</v>
      </c>
      <c r="AL119" s="54" t="s">
        <v>797</v>
      </c>
      <c r="AM119" s="12">
        <v>0</v>
      </c>
      <c r="AN119" s="54" t="s">
        <v>797</v>
      </c>
      <c r="AO119" s="12">
        <v>0</v>
      </c>
      <c r="AP119" s="183" t="s">
        <v>895</v>
      </c>
      <c r="AQ119" s="194">
        <v>3.5</v>
      </c>
      <c r="AR119" s="195" t="s">
        <v>797</v>
      </c>
      <c r="AS119" s="180">
        <v>1</v>
      </c>
      <c r="AT119" s="181">
        <v>3.5</v>
      </c>
      <c r="AU119" s="188">
        <v>0</v>
      </c>
      <c r="AV119" s="188">
        <v>0</v>
      </c>
      <c r="AW119" s="205" t="s">
        <v>797</v>
      </c>
      <c r="AX119" s="95">
        <v>110</v>
      </c>
      <c r="AY119" s="96" t="s">
        <v>847</v>
      </c>
      <c r="AZ119" s="97">
        <v>5.384615384615385</v>
      </c>
    </row>
    <row r="120" spans="3:52" x14ac:dyDescent="0.25">
      <c r="C120" s="90">
        <f t="shared" si="41"/>
        <v>111</v>
      </c>
      <c r="D120" s="3" t="s">
        <v>928</v>
      </c>
      <c r="E120" s="225" t="str">
        <f>_xlfn.XLOOKUP(D120, '[1]Парный рейтинг'!$D$10:$D$826,'[1]Парный рейтинг'!$P$10:$P$826, "")</f>
        <v/>
      </c>
      <c r="F120" s="172" t="str">
        <f t="shared" si="42"/>
        <v/>
      </c>
      <c r="G120" s="207" t="e">
        <f t="shared" si="23"/>
        <v>#VALUE!</v>
      </c>
      <c r="H120" s="176" t="str">
        <f t="shared" si="43"/>
        <v/>
      </c>
      <c r="I120" s="27" t="str">
        <f t="shared" si="24"/>
        <v>3,5</v>
      </c>
      <c r="J120" s="208">
        <v>3.5</v>
      </c>
      <c r="K120" s="24" t="s">
        <v>797</v>
      </c>
      <c r="L120" s="2">
        <f t="shared" si="25"/>
        <v>1</v>
      </c>
      <c r="M120" s="5">
        <f t="shared" si="26"/>
        <v>3.5</v>
      </c>
      <c r="N120" s="196">
        <f t="shared" si="27"/>
        <v>0</v>
      </c>
      <c r="O120" s="196">
        <f t="shared" si="28"/>
        <v>0</v>
      </c>
      <c r="P120" s="17" t="str">
        <f t="shared" si="29"/>
        <v/>
      </c>
      <c r="Q120" s="16">
        <f t="shared" si="30"/>
        <v>111</v>
      </c>
      <c r="R120" s="10" t="str">
        <f t="shared" si="31"/>
        <v xml:space="preserve"> </v>
      </c>
      <c r="S120" s="25">
        <f t="shared" si="32"/>
        <v>5</v>
      </c>
      <c r="T120" s="11">
        <f t="shared" si="33"/>
        <v>0</v>
      </c>
      <c r="U120" s="12" t="str">
        <f t="shared" si="34"/>
        <v xml:space="preserve"> </v>
      </c>
      <c r="V120" s="13">
        <f t="shared" si="35"/>
        <v>5</v>
      </c>
      <c r="W120" s="53">
        <f t="shared" si="36"/>
        <v>0</v>
      </c>
      <c r="X120" s="54">
        <f t="shared" si="37"/>
        <v>1</v>
      </c>
      <c r="Y120" s="15">
        <f t="shared" si="38"/>
        <v>5</v>
      </c>
      <c r="Z120" s="54">
        <v>32</v>
      </c>
      <c r="AA120" s="12">
        <v>5</v>
      </c>
      <c r="AB120" s="54" t="s">
        <v>797</v>
      </c>
      <c r="AC120" s="12">
        <v>0</v>
      </c>
      <c r="AD120" s="54" t="s">
        <v>797</v>
      </c>
      <c r="AE120" s="12">
        <v>0</v>
      </c>
      <c r="AF120" s="54" t="s">
        <v>797</v>
      </c>
      <c r="AG120" s="12">
        <v>0</v>
      </c>
      <c r="AH120" s="54" t="s">
        <v>797</v>
      </c>
      <c r="AI120" s="12">
        <v>0</v>
      </c>
      <c r="AJ120" s="54" t="s">
        <v>797</v>
      </c>
      <c r="AK120" s="12">
        <v>0</v>
      </c>
      <c r="AL120" s="54" t="s">
        <v>797</v>
      </c>
      <c r="AM120" s="12">
        <v>0</v>
      </c>
      <c r="AN120" s="54" t="s">
        <v>797</v>
      </c>
      <c r="AO120" s="12">
        <v>0</v>
      </c>
      <c r="AP120" s="183" t="s">
        <v>895</v>
      </c>
      <c r="AQ120" s="194">
        <v>3.5</v>
      </c>
      <c r="AR120" s="195" t="s">
        <v>797</v>
      </c>
      <c r="AS120" s="180">
        <v>0</v>
      </c>
      <c r="AT120" s="181">
        <v>3.5</v>
      </c>
      <c r="AU120" s="188">
        <v>0</v>
      </c>
      <c r="AV120" s="188">
        <v>0</v>
      </c>
      <c r="AW120" s="205" t="s">
        <v>797</v>
      </c>
      <c r="AX120" s="95">
        <v>111</v>
      </c>
      <c r="AY120" s="96" t="s">
        <v>847</v>
      </c>
      <c r="AZ120" s="97">
        <v>5</v>
      </c>
    </row>
    <row r="121" spans="3:52" x14ac:dyDescent="0.25">
      <c r="C121" s="90">
        <f t="shared" si="41"/>
        <v>112</v>
      </c>
      <c r="D121" s="3" t="s">
        <v>214</v>
      </c>
      <c r="E121" s="225" t="str">
        <f>_xlfn.XLOOKUP(D121, '[1]Парный рейтинг'!$D$10:$D$826,'[1]Парный рейтинг'!$P$10:$P$826, "")</f>
        <v/>
      </c>
      <c r="F121" s="172" t="str">
        <f t="shared" si="42"/>
        <v/>
      </c>
      <c r="G121" s="207" t="e">
        <f t="shared" si="23"/>
        <v>#VALUE!</v>
      </c>
      <c r="H121" s="176" t="str">
        <f t="shared" si="43"/>
        <v/>
      </c>
      <c r="I121" s="27" t="str">
        <f t="shared" si="24"/>
        <v>3,5</v>
      </c>
      <c r="J121" s="208">
        <v>3.5</v>
      </c>
      <c r="K121" s="24" t="s">
        <v>797</v>
      </c>
      <c r="L121" s="2">
        <f t="shared" si="25"/>
        <v>1</v>
      </c>
      <c r="M121" s="5">
        <f t="shared" si="26"/>
        <v>3.5</v>
      </c>
      <c r="N121" s="196">
        <f t="shared" si="27"/>
        <v>0</v>
      </c>
      <c r="O121" s="196">
        <f t="shared" si="28"/>
        <v>0</v>
      </c>
      <c r="P121" s="17" t="str">
        <f t="shared" si="29"/>
        <v/>
      </c>
      <c r="Q121" s="16">
        <f t="shared" si="30"/>
        <v>112</v>
      </c>
      <c r="R121" s="10" t="str">
        <f t="shared" si="31"/>
        <v xml:space="preserve"> </v>
      </c>
      <c r="S121" s="25">
        <f t="shared" si="32"/>
        <v>5</v>
      </c>
      <c r="T121" s="11">
        <f t="shared" si="33"/>
        <v>0</v>
      </c>
      <c r="U121" s="12" t="str">
        <f t="shared" si="34"/>
        <v xml:space="preserve"> </v>
      </c>
      <c r="V121" s="13">
        <f t="shared" si="35"/>
        <v>5</v>
      </c>
      <c r="W121" s="53">
        <f t="shared" si="36"/>
        <v>0</v>
      </c>
      <c r="X121" s="54">
        <f t="shared" si="37"/>
        <v>1</v>
      </c>
      <c r="Y121" s="15">
        <f t="shared" si="38"/>
        <v>5</v>
      </c>
      <c r="Z121" s="54" t="s">
        <v>797</v>
      </c>
      <c r="AA121" s="12">
        <v>0</v>
      </c>
      <c r="AB121" s="54">
        <v>32</v>
      </c>
      <c r="AC121" s="12">
        <v>5</v>
      </c>
      <c r="AD121" s="54" t="s">
        <v>797</v>
      </c>
      <c r="AE121" s="12">
        <v>0</v>
      </c>
      <c r="AF121" s="54" t="s">
        <v>797</v>
      </c>
      <c r="AG121" s="12">
        <v>0</v>
      </c>
      <c r="AH121" s="54" t="s">
        <v>797</v>
      </c>
      <c r="AI121" s="12">
        <v>0</v>
      </c>
      <c r="AJ121" s="54" t="s">
        <v>797</v>
      </c>
      <c r="AK121" s="12">
        <v>0</v>
      </c>
      <c r="AL121" s="54" t="s">
        <v>797</v>
      </c>
      <c r="AM121" s="12">
        <v>0</v>
      </c>
      <c r="AN121" s="54" t="s">
        <v>797</v>
      </c>
      <c r="AO121" s="12">
        <v>0</v>
      </c>
      <c r="AP121" s="183" t="s">
        <v>895</v>
      </c>
      <c r="AQ121" s="194">
        <v>3.5</v>
      </c>
      <c r="AR121" s="195" t="s">
        <v>797</v>
      </c>
      <c r="AS121" s="180">
        <v>1</v>
      </c>
      <c r="AT121" s="181">
        <v>3.5</v>
      </c>
      <c r="AU121" s="188">
        <v>0</v>
      </c>
      <c r="AV121" s="188">
        <v>0</v>
      </c>
      <c r="AW121" s="205" t="s">
        <v>797</v>
      </c>
      <c r="AX121" s="95">
        <v>112</v>
      </c>
      <c r="AY121" s="96" t="s">
        <v>847</v>
      </c>
      <c r="AZ121" s="97">
        <v>5</v>
      </c>
    </row>
    <row r="122" spans="3:52" x14ac:dyDescent="0.25">
      <c r="C122" s="90">
        <f t="shared" si="41"/>
        <v>113</v>
      </c>
      <c r="D122" s="3" t="s">
        <v>859</v>
      </c>
      <c r="E122" s="225" t="str">
        <f>_xlfn.XLOOKUP(D122, '[1]Парный рейтинг'!$D$10:$D$826,'[1]Парный рейтинг'!$P$10:$P$826, "")</f>
        <v/>
      </c>
      <c r="F122" s="172" t="str">
        <f t="shared" si="42"/>
        <v/>
      </c>
      <c r="G122" s="207" t="e">
        <f t="shared" si="23"/>
        <v>#VALUE!</v>
      </c>
      <c r="H122" s="176" t="str">
        <f t="shared" si="43"/>
        <v/>
      </c>
      <c r="I122" s="28" t="str">
        <f t="shared" si="24"/>
        <v>3,0</v>
      </c>
      <c r="J122" s="208">
        <v>3</v>
      </c>
      <c r="K122" s="24" t="s">
        <v>797</v>
      </c>
      <c r="L122" s="2">
        <f t="shared" si="25"/>
        <v>1</v>
      </c>
      <c r="M122" s="5">
        <f t="shared" si="26"/>
        <v>3</v>
      </c>
      <c r="N122" s="196">
        <f t="shared" si="27"/>
        <v>0</v>
      </c>
      <c r="O122" s="196">
        <f t="shared" si="28"/>
        <v>0</v>
      </c>
      <c r="P122" s="17" t="str">
        <f t="shared" si="29"/>
        <v/>
      </c>
      <c r="Q122" s="16">
        <f t="shared" si="30"/>
        <v>113</v>
      </c>
      <c r="R122" s="10" t="str">
        <f t="shared" si="31"/>
        <v xml:space="preserve"> </v>
      </c>
      <c r="S122" s="25">
        <f t="shared" si="32"/>
        <v>5</v>
      </c>
      <c r="T122" s="11">
        <f t="shared" si="33"/>
        <v>0</v>
      </c>
      <c r="U122" s="12" t="str">
        <f t="shared" si="34"/>
        <v xml:space="preserve"> </v>
      </c>
      <c r="V122" s="13">
        <f t="shared" si="35"/>
        <v>5</v>
      </c>
      <c r="W122" s="53">
        <f t="shared" si="36"/>
        <v>0</v>
      </c>
      <c r="X122" s="54">
        <f t="shared" si="37"/>
        <v>1</v>
      </c>
      <c r="Y122" s="15">
        <f t="shared" si="38"/>
        <v>5</v>
      </c>
      <c r="Z122" s="54" t="s">
        <v>797</v>
      </c>
      <c r="AA122" s="12">
        <v>0</v>
      </c>
      <c r="AB122" s="54" t="s">
        <v>797</v>
      </c>
      <c r="AC122" s="12">
        <v>0</v>
      </c>
      <c r="AD122" s="54" t="s">
        <v>797</v>
      </c>
      <c r="AE122" s="12">
        <v>0</v>
      </c>
      <c r="AF122" s="54">
        <v>32</v>
      </c>
      <c r="AG122" s="12">
        <v>5</v>
      </c>
      <c r="AH122" s="54" t="s">
        <v>797</v>
      </c>
      <c r="AI122" s="12">
        <v>0</v>
      </c>
      <c r="AJ122" s="54" t="s">
        <v>797</v>
      </c>
      <c r="AK122" s="12">
        <v>0</v>
      </c>
      <c r="AL122" s="54" t="s">
        <v>797</v>
      </c>
      <c r="AM122" s="12">
        <v>0</v>
      </c>
      <c r="AN122" s="54" t="s">
        <v>797</v>
      </c>
      <c r="AO122" s="12">
        <v>0</v>
      </c>
      <c r="AP122" s="185" t="s">
        <v>896</v>
      </c>
      <c r="AQ122" s="194">
        <v>3</v>
      </c>
      <c r="AR122" s="195" t="s">
        <v>797</v>
      </c>
      <c r="AS122" s="180">
        <v>1</v>
      </c>
      <c r="AT122" s="181">
        <v>3</v>
      </c>
      <c r="AU122" s="184">
        <v>0</v>
      </c>
      <c r="AV122" s="184">
        <v>0</v>
      </c>
      <c r="AW122" s="182" t="s">
        <v>797</v>
      </c>
      <c r="AX122" s="95">
        <v>113</v>
      </c>
      <c r="AY122" s="96" t="s">
        <v>847</v>
      </c>
      <c r="AZ122" s="97">
        <v>5</v>
      </c>
    </row>
    <row r="123" spans="3:52" x14ac:dyDescent="0.25">
      <c r="C123" s="90">
        <f t="shared" si="41"/>
        <v>114</v>
      </c>
      <c r="D123" s="3" t="s">
        <v>188</v>
      </c>
      <c r="E123" s="225" t="str">
        <f>_xlfn.XLOOKUP(D123, '[1]Парный рейтинг'!$D$10:$D$826,'[1]Парный рейтинг'!$P$10:$P$826, "")</f>
        <v/>
      </c>
      <c r="F123" s="172" t="str">
        <f t="shared" si="42"/>
        <v/>
      </c>
      <c r="G123" s="207" t="e">
        <f t="shared" si="23"/>
        <v>#VALUE!</v>
      </c>
      <c r="H123" s="176" t="str">
        <f t="shared" si="43"/>
        <v/>
      </c>
      <c r="I123" s="27" t="str">
        <f t="shared" si="24"/>
        <v>3,5</v>
      </c>
      <c r="J123" s="208">
        <v>3.5</v>
      </c>
      <c r="K123" s="24" t="s">
        <v>797</v>
      </c>
      <c r="L123" s="2">
        <f t="shared" si="25"/>
        <v>1</v>
      </c>
      <c r="M123" s="5">
        <f t="shared" si="26"/>
        <v>3.5</v>
      </c>
      <c r="N123" s="196">
        <f t="shared" si="27"/>
        <v>0</v>
      </c>
      <c r="O123" s="196">
        <f t="shared" si="28"/>
        <v>0</v>
      </c>
      <c r="P123" s="17" t="str">
        <f t="shared" si="29"/>
        <v/>
      </c>
      <c r="Q123" s="16">
        <f t="shared" si="30"/>
        <v>114</v>
      </c>
      <c r="R123" s="10" t="str">
        <f t="shared" si="31"/>
        <v xml:space="preserve"> </v>
      </c>
      <c r="S123" s="25">
        <f t="shared" si="32"/>
        <v>4.666666666666667</v>
      </c>
      <c r="T123" s="11">
        <f t="shared" si="33"/>
        <v>0</v>
      </c>
      <c r="U123" s="12" t="str">
        <f t="shared" si="34"/>
        <v xml:space="preserve"> </v>
      </c>
      <c r="V123" s="13">
        <f t="shared" si="35"/>
        <v>4.666666666666667</v>
      </c>
      <c r="W123" s="53">
        <f t="shared" si="36"/>
        <v>0</v>
      </c>
      <c r="X123" s="54">
        <f t="shared" si="37"/>
        <v>1</v>
      </c>
      <c r="Y123" s="15">
        <f t="shared" si="38"/>
        <v>4.666666666666667</v>
      </c>
      <c r="Z123" s="54" t="s">
        <v>797</v>
      </c>
      <c r="AA123" s="12">
        <v>0</v>
      </c>
      <c r="AB123" s="54" t="s">
        <v>797</v>
      </c>
      <c r="AC123" s="12">
        <v>0</v>
      </c>
      <c r="AD123" s="54" t="s">
        <v>797</v>
      </c>
      <c r="AE123" s="12">
        <v>0</v>
      </c>
      <c r="AF123" s="54" t="s">
        <v>797</v>
      </c>
      <c r="AG123" s="12">
        <v>0</v>
      </c>
      <c r="AH123" s="54" t="s">
        <v>797</v>
      </c>
      <c r="AI123" s="12">
        <v>0</v>
      </c>
      <c r="AJ123" s="54" t="s">
        <v>797</v>
      </c>
      <c r="AK123" s="12">
        <v>0</v>
      </c>
      <c r="AL123" s="54">
        <v>32</v>
      </c>
      <c r="AM123" s="12">
        <v>4.666666666666667</v>
      </c>
      <c r="AN123" s="54" t="s">
        <v>797</v>
      </c>
      <c r="AO123" s="12">
        <v>0</v>
      </c>
      <c r="AP123" s="183" t="s">
        <v>895</v>
      </c>
      <c r="AQ123" s="194">
        <v>3.5</v>
      </c>
      <c r="AR123" s="195" t="s">
        <v>797</v>
      </c>
      <c r="AS123" s="180">
        <v>1</v>
      </c>
      <c r="AT123" s="181">
        <v>3.5</v>
      </c>
      <c r="AU123" s="184">
        <v>0</v>
      </c>
      <c r="AV123" s="184">
        <v>0</v>
      </c>
      <c r="AW123" s="182" t="s">
        <v>797</v>
      </c>
      <c r="AX123" s="95">
        <v>114</v>
      </c>
      <c r="AY123" s="96" t="s">
        <v>847</v>
      </c>
      <c r="AZ123" s="97">
        <v>4.666666666666667</v>
      </c>
    </row>
    <row r="124" spans="3:52" x14ac:dyDescent="0.25">
      <c r="C124" s="90">
        <f t="shared" si="41"/>
        <v>115</v>
      </c>
      <c r="D124" s="3" t="s">
        <v>450</v>
      </c>
      <c r="E124" s="225" t="str">
        <f>_xlfn.XLOOKUP(D124, '[1]Парный рейтинг'!$D$10:$D$826,'[1]Парный рейтинг'!$P$10:$P$826, "")</f>
        <v/>
      </c>
      <c r="F124" s="172" t="str">
        <f t="shared" si="42"/>
        <v/>
      </c>
      <c r="G124" s="207" t="e">
        <f t="shared" si="23"/>
        <v>#VALUE!</v>
      </c>
      <c r="H124" s="176" t="str">
        <f t="shared" si="43"/>
        <v/>
      </c>
      <c r="I124" s="27" t="str">
        <f t="shared" si="24"/>
        <v>3,0</v>
      </c>
      <c r="J124" s="208">
        <v>3</v>
      </c>
      <c r="K124" s="24" t="s">
        <v>797</v>
      </c>
      <c r="L124" s="2">
        <f t="shared" si="25"/>
        <v>1</v>
      </c>
      <c r="M124" s="5">
        <f t="shared" si="26"/>
        <v>3</v>
      </c>
      <c r="N124" s="196">
        <f t="shared" si="27"/>
        <v>0</v>
      </c>
      <c r="O124" s="196">
        <f t="shared" si="28"/>
        <v>0</v>
      </c>
      <c r="P124" s="17" t="str">
        <f t="shared" si="29"/>
        <v/>
      </c>
      <c r="Q124" s="16">
        <f t="shared" si="30"/>
        <v>115</v>
      </c>
      <c r="R124" s="10" t="str">
        <f t="shared" si="31"/>
        <v xml:space="preserve"> </v>
      </c>
      <c r="S124" s="25">
        <f t="shared" si="32"/>
        <v>4.6153846153846159</v>
      </c>
      <c r="T124" s="11">
        <f t="shared" si="33"/>
        <v>0</v>
      </c>
      <c r="U124" s="12" t="str">
        <f t="shared" si="34"/>
        <v xml:space="preserve"> </v>
      </c>
      <c r="V124" s="13">
        <f t="shared" si="35"/>
        <v>4.6153846153846159</v>
      </c>
      <c r="W124" s="53">
        <f t="shared" si="36"/>
        <v>0</v>
      </c>
      <c r="X124" s="54">
        <f t="shared" si="37"/>
        <v>1</v>
      </c>
      <c r="Y124" s="15">
        <f t="shared" si="38"/>
        <v>4.6153846153846159</v>
      </c>
      <c r="Z124" s="54" t="s">
        <v>797</v>
      </c>
      <c r="AA124" s="12">
        <v>0</v>
      </c>
      <c r="AB124" s="54" t="s">
        <v>797</v>
      </c>
      <c r="AC124" s="12">
        <v>0</v>
      </c>
      <c r="AD124" s="54" t="s">
        <v>797</v>
      </c>
      <c r="AE124" s="12">
        <v>0</v>
      </c>
      <c r="AF124" s="54" t="s">
        <v>797</v>
      </c>
      <c r="AG124" s="12">
        <v>0</v>
      </c>
      <c r="AH124" s="54" t="s">
        <v>797</v>
      </c>
      <c r="AI124" s="12">
        <v>0</v>
      </c>
      <c r="AJ124" s="54">
        <v>32</v>
      </c>
      <c r="AK124" s="12">
        <v>4.6153846153846159</v>
      </c>
      <c r="AL124" s="54" t="s">
        <v>797</v>
      </c>
      <c r="AM124" s="12">
        <v>0</v>
      </c>
      <c r="AN124" s="54" t="s">
        <v>797</v>
      </c>
      <c r="AO124" s="12">
        <v>0</v>
      </c>
      <c r="AP124" s="183" t="s">
        <v>896</v>
      </c>
      <c r="AQ124" s="194">
        <v>3</v>
      </c>
      <c r="AR124" s="195" t="s">
        <v>797</v>
      </c>
      <c r="AS124" s="180">
        <v>1</v>
      </c>
      <c r="AT124" s="181">
        <v>3</v>
      </c>
      <c r="AU124" s="184">
        <v>0</v>
      </c>
      <c r="AV124" s="184">
        <v>0</v>
      </c>
      <c r="AW124" s="182" t="s">
        <v>797</v>
      </c>
      <c r="AX124" s="95">
        <v>115</v>
      </c>
      <c r="AY124" s="96" t="s">
        <v>847</v>
      </c>
      <c r="AZ124" s="97">
        <v>4.6153846153846159</v>
      </c>
    </row>
    <row r="125" spans="3:52" ht="15" customHeight="1" x14ac:dyDescent="0.25">
      <c r="C125" s="90">
        <f t="shared" si="41"/>
        <v>116</v>
      </c>
      <c r="D125" s="3" t="s">
        <v>198</v>
      </c>
      <c r="E125" s="225" t="str">
        <f>_xlfn.XLOOKUP(D125, '[1]Парный рейтинг'!$D$10:$D$826,'[1]Парный рейтинг'!$P$10:$P$826, "")</f>
        <v>4,0*</v>
      </c>
      <c r="F125" s="172" t="str">
        <f t="shared" si="42"/>
        <v>4,0*</v>
      </c>
      <c r="G125" s="207">
        <f t="shared" si="23"/>
        <v>4</v>
      </c>
      <c r="H125" s="176" t="str">
        <f t="shared" si="43"/>
        <v>*</v>
      </c>
      <c r="I125" s="27" t="str">
        <f t="shared" si="24"/>
        <v>4,0*</v>
      </c>
      <c r="J125" s="208">
        <v>4</v>
      </c>
      <c r="K125" s="226" t="s">
        <v>798</v>
      </c>
      <c r="L125" s="2">
        <f t="shared" si="25"/>
        <v>1</v>
      </c>
      <c r="M125" s="5">
        <f t="shared" si="26"/>
        <v>4.0999999999999996</v>
      </c>
      <c r="N125" s="196">
        <f t="shared" si="27"/>
        <v>0</v>
      </c>
      <c r="O125" s="196">
        <f t="shared" si="28"/>
        <v>1</v>
      </c>
      <c r="P125" s="17" t="str">
        <f t="shared" si="29"/>
        <v xml:space="preserve"> +*</v>
      </c>
      <c r="Q125" s="16">
        <f t="shared" si="30"/>
        <v>116</v>
      </c>
      <c r="R125" s="10" t="str">
        <f t="shared" si="31"/>
        <v xml:space="preserve"> </v>
      </c>
      <c r="S125" s="25">
        <f t="shared" si="32"/>
        <v>2.6666666666666665</v>
      </c>
      <c r="T125" s="11">
        <f t="shared" si="33"/>
        <v>0</v>
      </c>
      <c r="U125" s="12" t="str">
        <f t="shared" si="34"/>
        <v xml:space="preserve"> </v>
      </c>
      <c r="V125" s="13">
        <f t="shared" si="35"/>
        <v>2.6666666666666665</v>
      </c>
      <c r="W125" s="53">
        <f t="shared" si="36"/>
        <v>0</v>
      </c>
      <c r="X125" s="54">
        <f t="shared" si="37"/>
        <v>1</v>
      </c>
      <c r="Y125" s="15">
        <f t="shared" si="38"/>
        <v>2.6666666666666665</v>
      </c>
      <c r="Z125" s="54" t="s">
        <v>797</v>
      </c>
      <c r="AA125" s="12">
        <v>0</v>
      </c>
      <c r="AB125" s="54" t="s">
        <v>797</v>
      </c>
      <c r="AC125" s="12">
        <v>0</v>
      </c>
      <c r="AD125" s="54" t="s">
        <v>797</v>
      </c>
      <c r="AE125" s="12">
        <v>0</v>
      </c>
      <c r="AF125" s="54" t="s">
        <v>797</v>
      </c>
      <c r="AG125" s="12">
        <v>0</v>
      </c>
      <c r="AH125" s="54" t="s">
        <v>797</v>
      </c>
      <c r="AI125" s="12">
        <v>0</v>
      </c>
      <c r="AJ125" s="54" t="s">
        <v>797</v>
      </c>
      <c r="AK125" s="12">
        <v>0</v>
      </c>
      <c r="AL125" s="54" t="s">
        <v>797</v>
      </c>
      <c r="AM125" s="12">
        <v>0</v>
      </c>
      <c r="AN125" s="54">
        <v>40</v>
      </c>
      <c r="AO125" s="12">
        <v>2.6666666666666665</v>
      </c>
      <c r="AP125" s="183" t="s">
        <v>892</v>
      </c>
      <c r="AQ125" s="194">
        <v>4</v>
      </c>
      <c r="AR125" s="195" t="s">
        <v>797</v>
      </c>
      <c r="AS125" s="180">
        <v>1</v>
      </c>
      <c r="AT125" s="181">
        <v>4</v>
      </c>
      <c r="AU125" s="184">
        <v>0</v>
      </c>
      <c r="AV125" s="184">
        <v>0</v>
      </c>
      <c r="AW125" s="182" t="s">
        <v>797</v>
      </c>
      <c r="AX125" s="95">
        <v>116</v>
      </c>
      <c r="AY125" s="96">
        <v>1</v>
      </c>
      <c r="AZ125" s="97">
        <v>2.6666666666666665</v>
      </c>
    </row>
    <row r="126" spans="3:52" ht="15" customHeight="1" x14ac:dyDescent="0.25">
      <c r="C126" s="90">
        <f t="shared" si="41"/>
        <v>117</v>
      </c>
      <c r="D126" s="3" t="s">
        <v>62</v>
      </c>
      <c r="E126" s="225" t="str">
        <f>_xlfn.XLOOKUP(D126, '[1]Парный рейтинг'!$D$10:$D$826,'[1]Парный рейтинг'!$P$10:$P$826, "")</f>
        <v/>
      </c>
      <c r="F126" s="172" t="str">
        <f t="shared" si="42"/>
        <v/>
      </c>
      <c r="G126" s="207" t="e">
        <f t="shared" si="23"/>
        <v>#VALUE!</v>
      </c>
      <c r="H126" s="176" t="str">
        <f t="shared" si="43"/>
        <v/>
      </c>
      <c r="I126" s="27" t="str">
        <f t="shared" si="24"/>
        <v>4,0*</v>
      </c>
      <c r="J126" s="208">
        <v>4</v>
      </c>
      <c r="K126" s="24" t="s">
        <v>798</v>
      </c>
      <c r="L126" s="2">
        <f t="shared" si="25"/>
        <v>1</v>
      </c>
      <c r="M126" s="5">
        <f t="shared" si="26"/>
        <v>4.0999999999999996</v>
      </c>
      <c r="N126" s="196">
        <f t="shared" si="27"/>
        <v>0</v>
      </c>
      <c r="O126" s="196">
        <f t="shared" si="28"/>
        <v>0</v>
      </c>
      <c r="P126" s="17" t="str">
        <f t="shared" si="29"/>
        <v/>
      </c>
      <c r="Q126" s="16">
        <f t="shared" si="30"/>
        <v>117</v>
      </c>
      <c r="R126" s="10" t="str">
        <f t="shared" si="31"/>
        <v xml:space="preserve"> </v>
      </c>
      <c r="S126" s="25">
        <f t="shared" si="32"/>
        <v>2.6666666666666665</v>
      </c>
      <c r="T126" s="11">
        <f t="shared" si="33"/>
        <v>0</v>
      </c>
      <c r="U126" s="12" t="str">
        <f t="shared" si="34"/>
        <v xml:space="preserve"> </v>
      </c>
      <c r="V126" s="13">
        <f t="shared" si="35"/>
        <v>2.6666666666666665</v>
      </c>
      <c r="W126" s="53">
        <f t="shared" si="36"/>
        <v>0</v>
      </c>
      <c r="X126" s="54">
        <f t="shared" si="37"/>
        <v>1</v>
      </c>
      <c r="Y126" s="15">
        <f t="shared" si="38"/>
        <v>2.6666666666666665</v>
      </c>
      <c r="Z126" s="54" t="s">
        <v>797</v>
      </c>
      <c r="AA126" s="12">
        <v>0</v>
      </c>
      <c r="AB126" s="54" t="s">
        <v>797</v>
      </c>
      <c r="AC126" s="12">
        <v>0</v>
      </c>
      <c r="AD126" s="54" t="s">
        <v>797</v>
      </c>
      <c r="AE126" s="12">
        <v>0</v>
      </c>
      <c r="AF126" s="54" t="s">
        <v>797</v>
      </c>
      <c r="AG126" s="12">
        <v>0</v>
      </c>
      <c r="AH126" s="54" t="s">
        <v>797</v>
      </c>
      <c r="AI126" s="12">
        <v>0</v>
      </c>
      <c r="AJ126" s="54" t="s">
        <v>797</v>
      </c>
      <c r="AK126" s="12">
        <v>0</v>
      </c>
      <c r="AL126" s="54" t="s">
        <v>797</v>
      </c>
      <c r="AM126" s="12">
        <v>0</v>
      </c>
      <c r="AN126" s="54">
        <v>40</v>
      </c>
      <c r="AO126" s="12">
        <v>2.6666666666666665</v>
      </c>
      <c r="AP126" s="183" t="s">
        <v>866</v>
      </c>
      <c r="AQ126" s="194">
        <v>4</v>
      </c>
      <c r="AR126" s="195" t="s">
        <v>798</v>
      </c>
      <c r="AS126" s="180">
        <v>1</v>
      </c>
      <c r="AT126" s="181">
        <v>4.0999999999999996</v>
      </c>
      <c r="AU126" s="184">
        <v>0</v>
      </c>
      <c r="AV126" s="184">
        <v>0</v>
      </c>
      <c r="AW126" s="182" t="s">
        <v>797</v>
      </c>
      <c r="AX126" s="95">
        <v>117</v>
      </c>
      <c r="AY126" s="96">
        <v>-1</v>
      </c>
      <c r="AZ126" s="97">
        <v>2.6666666666666665</v>
      </c>
    </row>
    <row r="127" spans="3:52" ht="15" customHeight="1" x14ac:dyDescent="0.25">
      <c r="C127" s="90">
        <f t="shared" si="41"/>
        <v>118</v>
      </c>
      <c r="D127" s="3" t="s">
        <v>199</v>
      </c>
      <c r="E127" s="225" t="str">
        <f>_xlfn.XLOOKUP(D127, '[1]Парный рейтинг'!$D$10:$D$826,'[1]Парный рейтинг'!$P$10:$P$826, "")</f>
        <v/>
      </c>
      <c r="F127" s="172" t="str">
        <f t="shared" si="42"/>
        <v/>
      </c>
      <c r="G127" s="207" t="e">
        <f t="shared" si="23"/>
        <v>#VALUE!</v>
      </c>
      <c r="H127" s="176" t="str">
        <f t="shared" si="43"/>
        <v/>
      </c>
      <c r="I127" s="27" t="str">
        <f t="shared" si="24"/>
        <v>3,5</v>
      </c>
      <c r="J127" s="208">
        <v>3.5</v>
      </c>
      <c r="K127" s="24" t="s">
        <v>797</v>
      </c>
      <c r="L127" s="2">
        <f t="shared" si="25"/>
        <v>1</v>
      </c>
      <c r="M127" s="5">
        <f t="shared" si="26"/>
        <v>3.5</v>
      </c>
      <c r="N127" s="196">
        <f t="shared" si="27"/>
        <v>0</v>
      </c>
      <c r="O127" s="196">
        <f t="shared" si="28"/>
        <v>0</v>
      </c>
      <c r="P127" s="17" t="str">
        <f t="shared" si="29"/>
        <v/>
      </c>
      <c r="Q127" s="16">
        <f t="shared" si="30"/>
        <v>118</v>
      </c>
      <c r="R127" s="10" t="str">
        <f t="shared" si="31"/>
        <v xml:space="preserve"> </v>
      </c>
      <c r="S127" s="25">
        <f t="shared" si="32"/>
        <v>2.3333333333333335</v>
      </c>
      <c r="T127" s="11">
        <f t="shared" si="33"/>
        <v>0</v>
      </c>
      <c r="U127" s="12" t="str">
        <f t="shared" si="34"/>
        <v xml:space="preserve"> </v>
      </c>
      <c r="V127" s="13">
        <f t="shared" si="35"/>
        <v>2.3333333333333335</v>
      </c>
      <c r="W127" s="53">
        <f t="shared" si="36"/>
        <v>0</v>
      </c>
      <c r="X127" s="54">
        <f t="shared" si="37"/>
        <v>1</v>
      </c>
      <c r="Y127" s="15">
        <f t="shared" si="38"/>
        <v>2.3333333333333335</v>
      </c>
      <c r="Z127" s="54" t="s">
        <v>797</v>
      </c>
      <c r="AA127" s="12">
        <v>0</v>
      </c>
      <c r="AB127" s="54" t="s">
        <v>797</v>
      </c>
      <c r="AC127" s="12">
        <v>0</v>
      </c>
      <c r="AD127" s="54" t="s">
        <v>797</v>
      </c>
      <c r="AE127" s="12">
        <v>0</v>
      </c>
      <c r="AF127" s="54" t="s">
        <v>797</v>
      </c>
      <c r="AG127" s="12">
        <v>0</v>
      </c>
      <c r="AH127" s="54" t="s">
        <v>797</v>
      </c>
      <c r="AI127" s="12">
        <v>0</v>
      </c>
      <c r="AJ127" s="54" t="s">
        <v>797</v>
      </c>
      <c r="AK127" s="12">
        <v>0</v>
      </c>
      <c r="AL127" s="54" t="s">
        <v>797</v>
      </c>
      <c r="AM127" s="12">
        <v>0</v>
      </c>
      <c r="AN127" s="54">
        <v>40</v>
      </c>
      <c r="AO127" s="12">
        <v>2.3333333333333335</v>
      </c>
      <c r="AP127" s="183" t="s">
        <v>895</v>
      </c>
      <c r="AQ127" s="194">
        <v>3.5</v>
      </c>
      <c r="AR127" s="195" t="s">
        <v>797</v>
      </c>
      <c r="AS127" s="180">
        <v>1</v>
      </c>
      <c r="AT127" s="181">
        <v>3.5</v>
      </c>
      <c r="AU127" s="184">
        <v>0</v>
      </c>
      <c r="AV127" s="184">
        <v>0</v>
      </c>
      <c r="AW127" s="182" t="s">
        <v>797</v>
      </c>
      <c r="AX127" s="95">
        <v>118</v>
      </c>
      <c r="AY127" s="96" t="s">
        <v>847</v>
      </c>
      <c r="AZ127" s="97">
        <v>2.3333333333333335</v>
      </c>
    </row>
    <row r="128" spans="3:52" s="216" customFormat="1" ht="15" customHeight="1" x14ac:dyDescent="0.25">
      <c r="C128" s="90">
        <f t="shared" si="41"/>
        <v>119</v>
      </c>
      <c r="D128" s="3" t="s">
        <v>130</v>
      </c>
      <c r="E128" s="225" t="str">
        <f>_xlfn.XLOOKUP(D128, '[1]Парный рейтинг'!$D$10:$D$826,'[1]Парный рейтинг'!$P$10:$P$826, "")</f>
        <v/>
      </c>
      <c r="F128" s="172" t="str">
        <f t="shared" si="42"/>
        <v/>
      </c>
      <c r="G128" s="207" t="e">
        <f t="shared" si="23"/>
        <v>#VALUE!</v>
      </c>
      <c r="H128" s="176" t="str">
        <f t="shared" si="43"/>
        <v/>
      </c>
      <c r="I128" s="27" t="str">
        <f t="shared" si="24"/>
        <v>4,5*</v>
      </c>
      <c r="J128" s="208">
        <v>4.5</v>
      </c>
      <c r="K128" s="24" t="s">
        <v>798</v>
      </c>
      <c r="L128" s="2">
        <f t="shared" si="25"/>
        <v>1</v>
      </c>
      <c r="M128" s="5">
        <f t="shared" si="26"/>
        <v>4.5999999999999996</v>
      </c>
      <c r="N128" s="196">
        <f t="shared" si="27"/>
        <v>0</v>
      </c>
      <c r="O128" s="196">
        <f t="shared" si="28"/>
        <v>0</v>
      </c>
      <c r="P128" s="17" t="str">
        <f t="shared" si="29"/>
        <v/>
      </c>
      <c r="Q128" s="16">
        <f t="shared" si="30"/>
        <v>119</v>
      </c>
      <c r="R128" s="10" t="str">
        <f t="shared" si="31"/>
        <v xml:space="preserve"> </v>
      </c>
      <c r="S128" s="25">
        <f t="shared" si="32"/>
        <v>2.25</v>
      </c>
      <c r="T128" s="11">
        <f t="shared" si="33"/>
        <v>0</v>
      </c>
      <c r="U128" s="12" t="str">
        <f t="shared" si="34"/>
        <v xml:space="preserve"> </v>
      </c>
      <c r="V128" s="13">
        <f t="shared" si="35"/>
        <v>2.25</v>
      </c>
      <c r="W128" s="53">
        <f t="shared" si="36"/>
        <v>0</v>
      </c>
      <c r="X128" s="54">
        <f t="shared" si="37"/>
        <v>1</v>
      </c>
      <c r="Y128" s="15">
        <f t="shared" si="38"/>
        <v>2.25</v>
      </c>
      <c r="Z128" s="54" t="s">
        <v>797</v>
      </c>
      <c r="AA128" s="12">
        <v>0</v>
      </c>
      <c r="AB128" s="54" t="s">
        <v>797</v>
      </c>
      <c r="AC128" s="12">
        <v>0</v>
      </c>
      <c r="AD128" s="54" t="s">
        <v>797</v>
      </c>
      <c r="AE128" s="12">
        <v>0</v>
      </c>
      <c r="AF128" s="54" t="s">
        <v>797</v>
      </c>
      <c r="AG128" s="12">
        <v>0</v>
      </c>
      <c r="AH128" s="54" t="s">
        <v>797</v>
      </c>
      <c r="AI128" s="12">
        <v>0</v>
      </c>
      <c r="AJ128" s="54" t="s">
        <v>797</v>
      </c>
      <c r="AK128" s="12">
        <v>0</v>
      </c>
      <c r="AL128" s="54" t="s">
        <v>797</v>
      </c>
      <c r="AM128" s="12">
        <v>0</v>
      </c>
      <c r="AN128" s="54">
        <v>48</v>
      </c>
      <c r="AO128" s="12">
        <v>2.25</v>
      </c>
      <c r="AP128" s="183" t="s">
        <v>868</v>
      </c>
      <c r="AQ128" s="194">
        <v>4.5</v>
      </c>
      <c r="AR128" s="195" t="s">
        <v>798</v>
      </c>
      <c r="AS128" s="180">
        <v>1</v>
      </c>
      <c r="AT128" s="181">
        <v>4.5999999999999996</v>
      </c>
      <c r="AU128" s="184">
        <v>0</v>
      </c>
      <c r="AV128" s="184">
        <v>0</v>
      </c>
      <c r="AW128" s="182" t="s">
        <v>797</v>
      </c>
      <c r="AX128" s="95">
        <v>119</v>
      </c>
      <c r="AY128" s="96" t="s">
        <v>847</v>
      </c>
      <c r="AZ128" s="97">
        <v>2.25</v>
      </c>
    </row>
    <row r="129" spans="3:52" s="216" customFormat="1" ht="15" customHeight="1" x14ac:dyDescent="0.25">
      <c r="C129" s="90">
        <f t="shared" si="41"/>
        <v>120</v>
      </c>
      <c r="D129" s="3" t="s">
        <v>160</v>
      </c>
      <c r="E129" s="225" t="str">
        <f>_xlfn.XLOOKUP(D129, '[1]Парный рейтинг'!$D$10:$D$826,'[1]Парный рейтинг'!$P$10:$P$826, "")</f>
        <v>3,5*</v>
      </c>
      <c r="F129" s="172" t="str">
        <f t="shared" si="42"/>
        <v>3,5*</v>
      </c>
      <c r="G129" s="207">
        <f t="shared" si="23"/>
        <v>3.5</v>
      </c>
      <c r="H129" s="176" t="str">
        <f t="shared" si="43"/>
        <v>*</v>
      </c>
      <c r="I129" s="27" t="str">
        <f t="shared" si="24"/>
        <v>3,5*</v>
      </c>
      <c r="J129" s="208">
        <v>3.5</v>
      </c>
      <c r="K129" s="226" t="s">
        <v>798</v>
      </c>
      <c r="L129" s="2">
        <f t="shared" si="25"/>
        <v>1</v>
      </c>
      <c r="M129" s="5">
        <f t="shared" si="26"/>
        <v>3.6</v>
      </c>
      <c r="N129" s="196">
        <f t="shared" si="27"/>
        <v>0</v>
      </c>
      <c r="O129" s="196">
        <f t="shared" si="28"/>
        <v>1</v>
      </c>
      <c r="P129" s="17" t="str">
        <f t="shared" si="29"/>
        <v xml:space="preserve"> +*</v>
      </c>
      <c r="Q129" s="16">
        <f t="shared" si="30"/>
        <v>120</v>
      </c>
      <c r="R129" s="10" t="str">
        <f t="shared" si="31"/>
        <v xml:space="preserve"> </v>
      </c>
      <c r="S129" s="25">
        <f t="shared" si="32"/>
        <v>2.1875</v>
      </c>
      <c r="T129" s="11">
        <f t="shared" si="33"/>
        <v>0</v>
      </c>
      <c r="U129" s="12" t="str">
        <f t="shared" si="34"/>
        <v xml:space="preserve"> </v>
      </c>
      <c r="V129" s="13">
        <f t="shared" si="35"/>
        <v>2.1875</v>
      </c>
      <c r="W129" s="53">
        <f t="shared" si="36"/>
        <v>0</v>
      </c>
      <c r="X129" s="54">
        <f t="shared" si="37"/>
        <v>1</v>
      </c>
      <c r="Y129" s="15">
        <f t="shared" si="38"/>
        <v>2.1875</v>
      </c>
      <c r="Z129" s="54" t="s">
        <v>797</v>
      </c>
      <c r="AA129" s="12">
        <v>0</v>
      </c>
      <c r="AB129" s="54" t="s">
        <v>797</v>
      </c>
      <c r="AC129" s="12">
        <v>0</v>
      </c>
      <c r="AD129" s="54" t="s">
        <v>797</v>
      </c>
      <c r="AE129" s="12">
        <v>0</v>
      </c>
      <c r="AF129" s="54" t="s">
        <v>797</v>
      </c>
      <c r="AG129" s="12">
        <v>0</v>
      </c>
      <c r="AH129" s="54" t="s">
        <v>797</v>
      </c>
      <c r="AI129" s="12">
        <v>0</v>
      </c>
      <c r="AJ129" s="54" t="s">
        <v>797</v>
      </c>
      <c r="AK129" s="12">
        <v>0</v>
      </c>
      <c r="AL129" s="54" t="s">
        <v>797</v>
      </c>
      <c r="AM129" s="12">
        <v>0</v>
      </c>
      <c r="AN129" s="54">
        <v>40</v>
      </c>
      <c r="AO129" s="12">
        <v>2.1875</v>
      </c>
      <c r="AP129" s="183" t="s">
        <v>895</v>
      </c>
      <c r="AQ129" s="194">
        <v>3.5</v>
      </c>
      <c r="AR129" s="195" t="s">
        <v>797</v>
      </c>
      <c r="AS129" s="180">
        <v>1</v>
      </c>
      <c r="AT129" s="181">
        <v>3.5</v>
      </c>
      <c r="AU129" s="184">
        <v>0</v>
      </c>
      <c r="AV129" s="184">
        <v>0</v>
      </c>
      <c r="AW129" s="182" t="s">
        <v>797</v>
      </c>
      <c r="AX129" s="95">
        <v>120</v>
      </c>
      <c r="AY129" s="96">
        <v>1</v>
      </c>
      <c r="AZ129" s="97">
        <v>2.1875</v>
      </c>
    </row>
    <row r="130" spans="3:52" s="216" customFormat="1" ht="15" customHeight="1" x14ac:dyDescent="0.25">
      <c r="C130" s="90">
        <f t="shared" si="41"/>
        <v>121</v>
      </c>
      <c r="D130" s="3" t="s">
        <v>318</v>
      </c>
      <c r="E130" s="225" t="str">
        <f>_xlfn.XLOOKUP(D130, '[1]Парный рейтинг'!$D$10:$D$826,'[1]Парный рейтинг'!$P$10:$P$826, "")</f>
        <v/>
      </c>
      <c r="F130" s="172" t="str">
        <f t="shared" si="42"/>
        <v/>
      </c>
      <c r="G130" s="207" t="e">
        <f t="shared" si="23"/>
        <v>#VALUE!</v>
      </c>
      <c r="H130" s="176" t="str">
        <f t="shared" si="43"/>
        <v/>
      </c>
      <c r="I130" s="27" t="str">
        <f t="shared" si="24"/>
        <v>3,5</v>
      </c>
      <c r="J130" s="208">
        <v>3.5</v>
      </c>
      <c r="K130" s="24" t="s">
        <v>797</v>
      </c>
      <c r="L130" s="2">
        <f t="shared" si="25"/>
        <v>1</v>
      </c>
      <c r="M130" s="5">
        <f t="shared" si="26"/>
        <v>3.5</v>
      </c>
      <c r="N130" s="196">
        <f t="shared" si="27"/>
        <v>0</v>
      </c>
      <c r="O130" s="196">
        <f t="shared" si="28"/>
        <v>0</v>
      </c>
      <c r="P130" s="17" t="str">
        <f t="shared" si="29"/>
        <v/>
      </c>
      <c r="Q130" s="16">
        <f t="shared" si="30"/>
        <v>121</v>
      </c>
      <c r="R130" s="10" t="str">
        <f t="shared" si="31"/>
        <v xml:space="preserve"> </v>
      </c>
      <c r="S130" s="25">
        <f t="shared" si="32"/>
        <v>2.1875</v>
      </c>
      <c r="T130" s="11">
        <f t="shared" si="33"/>
        <v>0</v>
      </c>
      <c r="U130" s="12" t="str">
        <f t="shared" si="34"/>
        <v xml:space="preserve"> </v>
      </c>
      <c r="V130" s="13">
        <f t="shared" si="35"/>
        <v>2.1875</v>
      </c>
      <c r="W130" s="53">
        <f t="shared" si="36"/>
        <v>0</v>
      </c>
      <c r="X130" s="54">
        <f t="shared" si="37"/>
        <v>1</v>
      </c>
      <c r="Y130" s="15">
        <f t="shared" si="38"/>
        <v>2.1875</v>
      </c>
      <c r="Z130" s="54" t="s">
        <v>797</v>
      </c>
      <c r="AA130" s="12">
        <v>0</v>
      </c>
      <c r="AB130" s="54" t="s">
        <v>797</v>
      </c>
      <c r="AC130" s="12">
        <v>0</v>
      </c>
      <c r="AD130" s="54" t="s">
        <v>797</v>
      </c>
      <c r="AE130" s="12">
        <v>0</v>
      </c>
      <c r="AF130" s="54" t="s">
        <v>797</v>
      </c>
      <c r="AG130" s="12">
        <v>0</v>
      </c>
      <c r="AH130" s="54" t="s">
        <v>797</v>
      </c>
      <c r="AI130" s="12">
        <v>0</v>
      </c>
      <c r="AJ130" s="54" t="s">
        <v>797</v>
      </c>
      <c r="AK130" s="12">
        <v>0</v>
      </c>
      <c r="AL130" s="54" t="s">
        <v>797</v>
      </c>
      <c r="AM130" s="12">
        <v>0</v>
      </c>
      <c r="AN130" s="54">
        <v>40</v>
      </c>
      <c r="AO130" s="12">
        <v>2.1875</v>
      </c>
      <c r="AP130" s="183" t="s">
        <v>895</v>
      </c>
      <c r="AQ130" s="194">
        <v>3.5</v>
      </c>
      <c r="AR130" s="195" t="s">
        <v>797</v>
      </c>
      <c r="AS130" s="180">
        <v>1</v>
      </c>
      <c r="AT130" s="181">
        <v>3.5</v>
      </c>
      <c r="AU130" s="184">
        <v>0</v>
      </c>
      <c r="AV130" s="184">
        <v>0</v>
      </c>
      <c r="AW130" s="182" t="s">
        <v>797</v>
      </c>
      <c r="AX130" s="95">
        <v>121</v>
      </c>
      <c r="AY130" s="96">
        <v>-1</v>
      </c>
      <c r="AZ130" s="97">
        <v>2.1875</v>
      </c>
    </row>
    <row r="131" spans="3:52" s="216" customFormat="1" ht="15" customHeight="1" x14ac:dyDescent="0.25">
      <c r="C131" s="90">
        <f t="shared" si="41"/>
        <v>122</v>
      </c>
      <c r="D131" s="3" t="s">
        <v>29</v>
      </c>
      <c r="E131" s="225" t="str">
        <f>_xlfn.XLOOKUP(D131, '[1]Парный рейтинг'!$D$10:$D$826,'[1]Парный рейтинг'!$P$10:$P$826, "")</f>
        <v/>
      </c>
      <c r="F131" s="172" t="str">
        <f t="shared" si="42"/>
        <v/>
      </c>
      <c r="G131" s="207" t="e">
        <f t="shared" si="23"/>
        <v>#VALUE!</v>
      </c>
      <c r="H131" s="176" t="str">
        <f t="shared" si="43"/>
        <v/>
      </c>
      <c r="I131" s="27" t="str">
        <f t="shared" si="24"/>
        <v>3,5*</v>
      </c>
      <c r="J131" s="208">
        <v>3.5</v>
      </c>
      <c r="K131" s="24" t="s">
        <v>798</v>
      </c>
      <c r="L131" s="2">
        <f t="shared" si="25"/>
        <v>1</v>
      </c>
      <c r="M131" s="5">
        <f t="shared" si="26"/>
        <v>3.6</v>
      </c>
      <c r="N131" s="196">
        <f t="shared" si="27"/>
        <v>0</v>
      </c>
      <c r="O131" s="196">
        <f t="shared" si="28"/>
        <v>0</v>
      </c>
      <c r="P131" s="17" t="str">
        <f t="shared" si="29"/>
        <v/>
      </c>
      <c r="Q131" s="16">
        <f t="shared" si="30"/>
        <v>122</v>
      </c>
      <c r="R131" s="10" t="str">
        <f t="shared" si="31"/>
        <v xml:space="preserve"> </v>
      </c>
      <c r="S131" s="25">
        <f t="shared" si="32"/>
        <v>2.1333333333333333</v>
      </c>
      <c r="T131" s="11">
        <f t="shared" si="33"/>
        <v>0</v>
      </c>
      <c r="U131" s="12" t="str">
        <f t="shared" si="34"/>
        <v xml:space="preserve"> </v>
      </c>
      <c r="V131" s="13">
        <f t="shared" si="35"/>
        <v>2.1333333333333333</v>
      </c>
      <c r="W131" s="53">
        <f t="shared" si="36"/>
        <v>0</v>
      </c>
      <c r="X131" s="54">
        <f t="shared" si="37"/>
        <v>1</v>
      </c>
      <c r="Y131" s="15">
        <f t="shared" si="38"/>
        <v>2.1333333333333333</v>
      </c>
      <c r="Z131" s="54" t="s">
        <v>797</v>
      </c>
      <c r="AA131" s="12">
        <v>0</v>
      </c>
      <c r="AB131" s="54" t="s">
        <v>797</v>
      </c>
      <c r="AC131" s="12">
        <v>0</v>
      </c>
      <c r="AD131" s="54" t="s">
        <v>797</v>
      </c>
      <c r="AE131" s="12">
        <v>0</v>
      </c>
      <c r="AF131" s="54" t="s">
        <v>797</v>
      </c>
      <c r="AG131" s="12">
        <v>0</v>
      </c>
      <c r="AH131" s="54" t="s">
        <v>797</v>
      </c>
      <c r="AI131" s="12">
        <v>0</v>
      </c>
      <c r="AJ131" s="54" t="s">
        <v>797</v>
      </c>
      <c r="AK131" s="12">
        <v>0</v>
      </c>
      <c r="AL131" s="54" t="s">
        <v>797</v>
      </c>
      <c r="AM131" s="12">
        <v>0</v>
      </c>
      <c r="AN131" s="54">
        <v>48</v>
      </c>
      <c r="AO131" s="12">
        <v>2.1333333333333333</v>
      </c>
      <c r="AP131" s="183" t="s">
        <v>869</v>
      </c>
      <c r="AQ131" s="194">
        <v>3.5</v>
      </c>
      <c r="AR131" s="195" t="s">
        <v>798</v>
      </c>
      <c r="AS131" s="180">
        <v>1</v>
      </c>
      <c r="AT131" s="181">
        <v>3.6</v>
      </c>
      <c r="AU131" s="184">
        <v>0</v>
      </c>
      <c r="AV131" s="184">
        <v>0</v>
      </c>
      <c r="AW131" s="182" t="s">
        <v>797</v>
      </c>
      <c r="AX131" s="95">
        <v>122</v>
      </c>
      <c r="AY131" s="96" t="s">
        <v>847</v>
      </c>
      <c r="AZ131" s="97">
        <v>2.1333333333333333</v>
      </c>
    </row>
    <row r="132" spans="3:52" s="216" customFormat="1" ht="15" customHeight="1" x14ac:dyDescent="0.25">
      <c r="C132" s="90">
        <f t="shared" si="41"/>
        <v>123</v>
      </c>
      <c r="D132" s="3" t="s">
        <v>258</v>
      </c>
      <c r="E132" s="225" t="str">
        <f>_xlfn.XLOOKUP(D132, '[1]Парный рейтинг'!$D$10:$D$826,'[1]Парный рейтинг'!$P$10:$P$826, "")</f>
        <v/>
      </c>
      <c r="F132" s="172" t="str">
        <f t="shared" si="42"/>
        <v/>
      </c>
      <c r="G132" s="207" t="e">
        <f t="shared" si="23"/>
        <v>#VALUE!</v>
      </c>
      <c r="H132" s="176" t="str">
        <f t="shared" si="43"/>
        <v/>
      </c>
      <c r="I132" s="27" t="str">
        <f t="shared" si="24"/>
        <v>3,5</v>
      </c>
      <c r="J132" s="208">
        <v>3.5</v>
      </c>
      <c r="K132" s="24" t="s">
        <v>797</v>
      </c>
      <c r="L132" s="2">
        <f t="shared" si="25"/>
        <v>1</v>
      </c>
      <c r="M132" s="5">
        <f t="shared" si="26"/>
        <v>3.5</v>
      </c>
      <c r="N132" s="196">
        <f t="shared" si="27"/>
        <v>0</v>
      </c>
      <c r="O132" s="196">
        <f t="shared" si="28"/>
        <v>0</v>
      </c>
      <c r="P132" s="17" t="str">
        <f t="shared" si="29"/>
        <v/>
      </c>
      <c r="Q132" s="16">
        <f t="shared" si="30"/>
        <v>123</v>
      </c>
      <c r="R132" s="10" t="str">
        <f t="shared" si="31"/>
        <v xml:space="preserve"> </v>
      </c>
      <c r="S132" s="25">
        <f t="shared" si="32"/>
        <v>2</v>
      </c>
      <c r="T132" s="11">
        <f t="shared" si="33"/>
        <v>0</v>
      </c>
      <c r="U132" s="12" t="str">
        <f t="shared" si="34"/>
        <v xml:space="preserve"> </v>
      </c>
      <c r="V132" s="13">
        <f t="shared" si="35"/>
        <v>2</v>
      </c>
      <c r="W132" s="53">
        <f t="shared" si="36"/>
        <v>0</v>
      </c>
      <c r="X132" s="54">
        <f t="shared" si="37"/>
        <v>1</v>
      </c>
      <c r="Y132" s="15">
        <f t="shared" si="38"/>
        <v>2</v>
      </c>
      <c r="Z132" s="54" t="s">
        <v>797</v>
      </c>
      <c r="AA132" s="12">
        <v>0</v>
      </c>
      <c r="AB132" s="54" t="s">
        <v>797</v>
      </c>
      <c r="AC132" s="12">
        <v>0</v>
      </c>
      <c r="AD132" s="54" t="s">
        <v>797</v>
      </c>
      <c r="AE132" s="12">
        <v>0</v>
      </c>
      <c r="AF132" s="54" t="s">
        <v>797</v>
      </c>
      <c r="AG132" s="12">
        <v>0</v>
      </c>
      <c r="AH132" s="54" t="s">
        <v>797</v>
      </c>
      <c r="AI132" s="12">
        <v>0</v>
      </c>
      <c r="AJ132" s="54" t="s">
        <v>797</v>
      </c>
      <c r="AK132" s="12">
        <v>0</v>
      </c>
      <c r="AL132" s="54" t="s">
        <v>797</v>
      </c>
      <c r="AM132" s="12">
        <v>0</v>
      </c>
      <c r="AN132" s="54">
        <v>48</v>
      </c>
      <c r="AO132" s="12">
        <v>2</v>
      </c>
      <c r="AP132" s="183" t="s">
        <v>895</v>
      </c>
      <c r="AQ132" s="194">
        <v>3.5</v>
      </c>
      <c r="AR132" s="195" t="s">
        <v>797</v>
      </c>
      <c r="AS132" s="180">
        <v>1</v>
      </c>
      <c r="AT132" s="181">
        <v>3.5</v>
      </c>
      <c r="AU132" s="184">
        <v>0</v>
      </c>
      <c r="AV132" s="184">
        <v>0</v>
      </c>
      <c r="AW132" s="182" t="s">
        <v>797</v>
      </c>
      <c r="AX132" s="95">
        <v>123</v>
      </c>
      <c r="AY132" s="96" t="s">
        <v>847</v>
      </c>
      <c r="AZ132" s="97">
        <v>2</v>
      </c>
    </row>
    <row r="133" spans="3:52" s="216" customFormat="1" ht="15" customHeight="1" x14ac:dyDescent="0.25">
      <c r="C133" s="90">
        <f t="shared" si="41"/>
        <v>124</v>
      </c>
      <c r="D133" s="3" t="s">
        <v>222</v>
      </c>
      <c r="E133" s="225" t="str">
        <f>_xlfn.XLOOKUP(D133, '[1]Парный рейтинг'!$D$10:$D$826,'[1]Парный рейтинг'!$P$10:$P$826, "")</f>
        <v/>
      </c>
      <c r="F133" s="172" t="str">
        <f t="shared" si="42"/>
        <v/>
      </c>
      <c r="G133" s="207" t="e">
        <f t="shared" si="23"/>
        <v>#VALUE!</v>
      </c>
      <c r="H133" s="176" t="str">
        <f t="shared" si="43"/>
        <v/>
      </c>
      <c r="I133" s="27" t="str">
        <f t="shared" si="24"/>
        <v>3,5</v>
      </c>
      <c r="J133" s="208">
        <v>3.5</v>
      </c>
      <c r="K133" s="24" t="s">
        <v>797</v>
      </c>
      <c r="L133" s="2">
        <f t="shared" si="25"/>
        <v>1</v>
      </c>
      <c r="M133" s="5">
        <f t="shared" si="26"/>
        <v>3.5</v>
      </c>
      <c r="N133" s="196">
        <f t="shared" si="27"/>
        <v>0</v>
      </c>
      <c r="O133" s="196">
        <f t="shared" si="28"/>
        <v>0</v>
      </c>
      <c r="P133" s="17" t="str">
        <f t="shared" si="29"/>
        <v/>
      </c>
      <c r="Q133" s="16">
        <f t="shared" si="30"/>
        <v>124</v>
      </c>
      <c r="R133" s="10" t="str">
        <f t="shared" si="31"/>
        <v xml:space="preserve"> </v>
      </c>
      <c r="S133" s="25">
        <f t="shared" si="32"/>
        <v>2</v>
      </c>
      <c r="T133" s="11">
        <f t="shared" si="33"/>
        <v>0</v>
      </c>
      <c r="U133" s="12" t="str">
        <f t="shared" si="34"/>
        <v xml:space="preserve"> </v>
      </c>
      <c r="V133" s="13">
        <f t="shared" si="35"/>
        <v>2</v>
      </c>
      <c r="W133" s="53">
        <f t="shared" si="36"/>
        <v>0</v>
      </c>
      <c r="X133" s="54">
        <f t="shared" si="37"/>
        <v>1</v>
      </c>
      <c r="Y133" s="15">
        <f t="shared" si="38"/>
        <v>2</v>
      </c>
      <c r="Z133" s="54" t="s">
        <v>797</v>
      </c>
      <c r="AA133" s="12">
        <v>0</v>
      </c>
      <c r="AB133" s="54" t="s">
        <v>797</v>
      </c>
      <c r="AC133" s="12">
        <v>0</v>
      </c>
      <c r="AD133" s="54" t="s">
        <v>797</v>
      </c>
      <c r="AE133" s="12">
        <v>0</v>
      </c>
      <c r="AF133" s="54" t="s">
        <v>797</v>
      </c>
      <c r="AG133" s="12">
        <v>0</v>
      </c>
      <c r="AH133" s="54" t="s">
        <v>797</v>
      </c>
      <c r="AI133" s="12">
        <v>0</v>
      </c>
      <c r="AJ133" s="54" t="s">
        <v>797</v>
      </c>
      <c r="AK133" s="12">
        <v>0</v>
      </c>
      <c r="AL133" s="54" t="s">
        <v>797</v>
      </c>
      <c r="AM133" s="12">
        <v>0</v>
      </c>
      <c r="AN133" s="54">
        <v>48</v>
      </c>
      <c r="AO133" s="12">
        <v>2</v>
      </c>
      <c r="AP133" s="183" t="s">
        <v>895</v>
      </c>
      <c r="AQ133" s="194">
        <v>3.5</v>
      </c>
      <c r="AR133" s="195" t="s">
        <v>797</v>
      </c>
      <c r="AS133" s="180">
        <v>1</v>
      </c>
      <c r="AT133" s="181">
        <v>3.5</v>
      </c>
      <c r="AU133" s="184">
        <v>0</v>
      </c>
      <c r="AV133" s="184">
        <v>0</v>
      </c>
      <c r="AW133" s="182" t="s">
        <v>797</v>
      </c>
      <c r="AX133" s="95">
        <v>124</v>
      </c>
      <c r="AY133" s="96" t="s">
        <v>847</v>
      </c>
      <c r="AZ133" s="97">
        <v>2</v>
      </c>
    </row>
    <row r="134" spans="3:52" s="216" customFormat="1" ht="15" customHeight="1" x14ac:dyDescent="0.25">
      <c r="C134" s="90">
        <f t="shared" si="41"/>
        <v>125</v>
      </c>
      <c r="D134" s="3" t="s">
        <v>294</v>
      </c>
      <c r="E134" s="225" t="str">
        <f>_xlfn.XLOOKUP(D134, '[1]Парный рейтинг'!$D$10:$D$826,'[1]Парный рейтинг'!$P$10:$P$826, "")</f>
        <v/>
      </c>
      <c r="F134" s="172" t="str">
        <f t="shared" si="42"/>
        <v/>
      </c>
      <c r="G134" s="207" t="e">
        <f t="shared" si="23"/>
        <v>#VALUE!</v>
      </c>
      <c r="H134" s="176" t="str">
        <f t="shared" si="43"/>
        <v/>
      </c>
      <c r="I134" s="27" t="str">
        <f t="shared" si="24"/>
        <v>3,5</v>
      </c>
      <c r="J134" s="208">
        <v>3.5</v>
      </c>
      <c r="K134" s="24" t="s">
        <v>797</v>
      </c>
      <c r="L134" s="2">
        <f t="shared" si="25"/>
        <v>1</v>
      </c>
      <c r="M134" s="5">
        <f t="shared" si="26"/>
        <v>3.5</v>
      </c>
      <c r="N134" s="196">
        <f t="shared" si="27"/>
        <v>0</v>
      </c>
      <c r="O134" s="196">
        <f t="shared" si="28"/>
        <v>0</v>
      </c>
      <c r="P134" s="17" t="str">
        <f t="shared" si="29"/>
        <v/>
      </c>
      <c r="Q134" s="16">
        <f t="shared" si="30"/>
        <v>125</v>
      </c>
      <c r="R134" s="10" t="str">
        <f t="shared" si="31"/>
        <v xml:space="preserve"> </v>
      </c>
      <c r="S134" s="25">
        <f t="shared" si="32"/>
        <v>2</v>
      </c>
      <c r="T134" s="11">
        <f t="shared" si="33"/>
        <v>0</v>
      </c>
      <c r="U134" s="12" t="str">
        <f t="shared" si="34"/>
        <v xml:space="preserve"> </v>
      </c>
      <c r="V134" s="13">
        <f t="shared" si="35"/>
        <v>2</v>
      </c>
      <c r="W134" s="53">
        <f t="shared" si="36"/>
        <v>0</v>
      </c>
      <c r="X134" s="54">
        <f t="shared" si="37"/>
        <v>1</v>
      </c>
      <c r="Y134" s="15">
        <f t="shared" si="38"/>
        <v>2</v>
      </c>
      <c r="Z134" s="54" t="s">
        <v>797</v>
      </c>
      <c r="AA134" s="12">
        <v>0</v>
      </c>
      <c r="AB134" s="54" t="s">
        <v>797</v>
      </c>
      <c r="AC134" s="12">
        <v>0</v>
      </c>
      <c r="AD134" s="54" t="s">
        <v>797</v>
      </c>
      <c r="AE134" s="12">
        <v>0</v>
      </c>
      <c r="AF134" s="54" t="s">
        <v>797</v>
      </c>
      <c r="AG134" s="12">
        <v>0</v>
      </c>
      <c r="AH134" s="54" t="s">
        <v>797</v>
      </c>
      <c r="AI134" s="12">
        <v>0</v>
      </c>
      <c r="AJ134" s="54" t="s">
        <v>797</v>
      </c>
      <c r="AK134" s="12">
        <v>0</v>
      </c>
      <c r="AL134" s="54" t="s">
        <v>797</v>
      </c>
      <c r="AM134" s="12">
        <v>0</v>
      </c>
      <c r="AN134" s="54">
        <v>48</v>
      </c>
      <c r="AO134" s="12">
        <v>2</v>
      </c>
      <c r="AP134" s="183" t="s">
        <v>895</v>
      </c>
      <c r="AQ134" s="194">
        <v>3.5</v>
      </c>
      <c r="AR134" s="195" t="s">
        <v>797</v>
      </c>
      <c r="AS134" s="180">
        <v>1</v>
      </c>
      <c r="AT134" s="181">
        <v>3.5</v>
      </c>
      <c r="AU134" s="184">
        <v>0</v>
      </c>
      <c r="AV134" s="184">
        <v>0</v>
      </c>
      <c r="AW134" s="182" t="s">
        <v>797</v>
      </c>
      <c r="AX134" s="95">
        <v>125</v>
      </c>
      <c r="AY134" s="96" t="s">
        <v>847</v>
      </c>
      <c r="AZ134" s="97">
        <v>2</v>
      </c>
    </row>
    <row r="135" spans="3:52" s="222" customFormat="1" ht="15" customHeight="1" x14ac:dyDescent="0.25">
      <c r="C135" s="90">
        <f t="shared" si="41"/>
        <v>126</v>
      </c>
      <c r="D135" s="3" t="s">
        <v>161</v>
      </c>
      <c r="E135" s="225" t="str">
        <f>_xlfn.XLOOKUP(D135, '[1]Парный рейтинг'!$D$10:$D$826,'[1]Парный рейтинг'!$P$10:$P$826, "")</f>
        <v/>
      </c>
      <c r="F135" s="172" t="str">
        <f t="shared" si="42"/>
        <v/>
      </c>
      <c r="G135" s="207" t="e">
        <f t="shared" si="23"/>
        <v>#VALUE!</v>
      </c>
      <c r="H135" s="176" t="str">
        <f t="shared" si="43"/>
        <v/>
      </c>
      <c r="I135" s="27" t="str">
        <f t="shared" si="24"/>
        <v>3,5</v>
      </c>
      <c r="J135" s="208">
        <v>3.5</v>
      </c>
      <c r="K135" s="24" t="s">
        <v>797</v>
      </c>
      <c r="L135" s="2">
        <f t="shared" si="25"/>
        <v>1</v>
      </c>
      <c r="M135" s="5">
        <f t="shared" si="26"/>
        <v>3.5</v>
      </c>
      <c r="N135" s="196">
        <f t="shared" si="27"/>
        <v>0</v>
      </c>
      <c r="O135" s="196">
        <f t="shared" si="28"/>
        <v>0</v>
      </c>
      <c r="P135" s="17" t="str">
        <f t="shared" si="29"/>
        <v/>
      </c>
      <c r="Q135" s="16">
        <f t="shared" si="30"/>
        <v>126</v>
      </c>
      <c r="R135" s="10" t="str">
        <f t="shared" si="31"/>
        <v xml:space="preserve"> </v>
      </c>
      <c r="S135" s="25">
        <f t="shared" si="32"/>
        <v>2</v>
      </c>
      <c r="T135" s="11">
        <f t="shared" si="33"/>
        <v>0</v>
      </c>
      <c r="U135" s="12" t="str">
        <f t="shared" si="34"/>
        <v xml:space="preserve"> </v>
      </c>
      <c r="V135" s="13">
        <f t="shared" si="35"/>
        <v>2</v>
      </c>
      <c r="W135" s="53">
        <f t="shared" si="36"/>
        <v>0</v>
      </c>
      <c r="X135" s="54">
        <f t="shared" si="37"/>
        <v>1</v>
      </c>
      <c r="Y135" s="15">
        <f t="shared" si="38"/>
        <v>2</v>
      </c>
      <c r="Z135" s="54" t="s">
        <v>797</v>
      </c>
      <c r="AA135" s="12">
        <v>0</v>
      </c>
      <c r="AB135" s="54" t="s">
        <v>797</v>
      </c>
      <c r="AC135" s="12">
        <v>0</v>
      </c>
      <c r="AD135" s="54" t="s">
        <v>797</v>
      </c>
      <c r="AE135" s="12">
        <v>0</v>
      </c>
      <c r="AF135" s="54" t="s">
        <v>797</v>
      </c>
      <c r="AG135" s="12">
        <v>0</v>
      </c>
      <c r="AH135" s="54" t="s">
        <v>797</v>
      </c>
      <c r="AI135" s="12">
        <v>0</v>
      </c>
      <c r="AJ135" s="54" t="s">
        <v>797</v>
      </c>
      <c r="AK135" s="12">
        <v>0</v>
      </c>
      <c r="AL135" s="54" t="s">
        <v>797</v>
      </c>
      <c r="AM135" s="12">
        <v>0</v>
      </c>
      <c r="AN135" s="54">
        <v>48</v>
      </c>
      <c r="AO135" s="12">
        <v>2</v>
      </c>
      <c r="AP135" s="183" t="s">
        <v>895</v>
      </c>
      <c r="AQ135" s="194">
        <v>3.5</v>
      </c>
      <c r="AR135" s="195" t="s">
        <v>797</v>
      </c>
      <c r="AS135" s="180">
        <v>1</v>
      </c>
      <c r="AT135" s="181">
        <v>3.5</v>
      </c>
      <c r="AU135" s="184">
        <v>0</v>
      </c>
      <c r="AV135" s="184">
        <v>0</v>
      </c>
      <c r="AW135" s="182" t="s">
        <v>797</v>
      </c>
      <c r="AX135" s="95">
        <v>126</v>
      </c>
      <c r="AY135" s="96" t="s">
        <v>847</v>
      </c>
      <c r="AZ135" s="97">
        <v>2</v>
      </c>
    </row>
    <row r="136" spans="3:52" s="222" customFormat="1" ht="15" customHeight="1" x14ac:dyDescent="0.25">
      <c r="C136" s="90">
        <f t="shared" si="41"/>
        <v>127</v>
      </c>
      <c r="D136" s="3" t="s">
        <v>419</v>
      </c>
      <c r="E136" s="225" t="str">
        <f>_xlfn.XLOOKUP(D136, '[1]Парный рейтинг'!$D$10:$D$826,'[1]Парный рейтинг'!$P$10:$P$826, "")</f>
        <v>3,0*</v>
      </c>
      <c r="F136" s="172" t="str">
        <f t="shared" si="42"/>
        <v>3,0*</v>
      </c>
      <c r="G136" s="207">
        <f t="shared" si="23"/>
        <v>3</v>
      </c>
      <c r="H136" s="176" t="str">
        <f t="shared" si="43"/>
        <v>*</v>
      </c>
      <c r="I136" s="27" t="str">
        <f t="shared" si="24"/>
        <v>3,0*</v>
      </c>
      <c r="J136" s="208">
        <v>3</v>
      </c>
      <c r="K136" s="24" t="s">
        <v>798</v>
      </c>
      <c r="L136" s="2">
        <f t="shared" si="25"/>
        <v>1</v>
      </c>
      <c r="M136" s="5">
        <f t="shared" si="26"/>
        <v>3.1</v>
      </c>
      <c r="N136" s="196">
        <f t="shared" si="27"/>
        <v>0</v>
      </c>
      <c r="O136" s="196">
        <f t="shared" si="28"/>
        <v>1</v>
      </c>
      <c r="P136" s="17" t="str">
        <f t="shared" si="29"/>
        <v xml:space="preserve"> +*</v>
      </c>
      <c r="Q136" s="16">
        <f t="shared" si="30"/>
        <v>127</v>
      </c>
      <c r="R136" s="10" t="str">
        <f t="shared" si="31"/>
        <v xml:space="preserve"> </v>
      </c>
      <c r="S136" s="25">
        <f t="shared" si="32"/>
        <v>1.875</v>
      </c>
      <c r="T136" s="11">
        <f t="shared" si="33"/>
        <v>0</v>
      </c>
      <c r="U136" s="12" t="str">
        <f t="shared" si="34"/>
        <v xml:space="preserve"> </v>
      </c>
      <c r="V136" s="13">
        <f t="shared" si="35"/>
        <v>1.875</v>
      </c>
      <c r="W136" s="53">
        <f t="shared" si="36"/>
        <v>0</v>
      </c>
      <c r="X136" s="54">
        <f t="shared" si="37"/>
        <v>1</v>
      </c>
      <c r="Y136" s="15">
        <f t="shared" si="38"/>
        <v>1.875</v>
      </c>
      <c r="Z136" s="54" t="s">
        <v>797</v>
      </c>
      <c r="AA136" s="12">
        <v>0</v>
      </c>
      <c r="AB136" s="54" t="s">
        <v>797</v>
      </c>
      <c r="AC136" s="12">
        <v>0</v>
      </c>
      <c r="AD136" s="54" t="s">
        <v>797</v>
      </c>
      <c r="AE136" s="12">
        <v>0</v>
      </c>
      <c r="AF136" s="54" t="s">
        <v>797</v>
      </c>
      <c r="AG136" s="12">
        <v>0</v>
      </c>
      <c r="AH136" s="54" t="s">
        <v>797</v>
      </c>
      <c r="AI136" s="12">
        <v>0</v>
      </c>
      <c r="AJ136" s="54" t="s">
        <v>797</v>
      </c>
      <c r="AK136" s="12">
        <v>0</v>
      </c>
      <c r="AL136" s="54" t="s">
        <v>797</v>
      </c>
      <c r="AM136" s="12">
        <v>0</v>
      </c>
      <c r="AN136" s="54">
        <v>40</v>
      </c>
      <c r="AO136" s="12">
        <v>1.875</v>
      </c>
      <c r="AP136" s="183" t="s">
        <v>896</v>
      </c>
      <c r="AQ136" s="194">
        <v>3</v>
      </c>
      <c r="AR136" s="195" t="s">
        <v>797</v>
      </c>
      <c r="AS136" s="180">
        <v>1</v>
      </c>
      <c r="AT136" s="181">
        <v>3</v>
      </c>
      <c r="AU136" s="184">
        <v>0</v>
      </c>
      <c r="AV136" s="184">
        <v>0</v>
      </c>
      <c r="AW136" s="182" t="s">
        <v>797</v>
      </c>
      <c r="AX136" s="95">
        <v>127</v>
      </c>
      <c r="AY136" s="96" t="s">
        <v>847</v>
      </c>
      <c r="AZ136" s="97">
        <v>1.875</v>
      </c>
    </row>
    <row r="137" spans="3:52" s="222" customFormat="1" ht="15" customHeight="1" x14ac:dyDescent="0.25">
      <c r="C137" s="90">
        <f t="shared" si="41"/>
        <v>128</v>
      </c>
      <c r="D137" s="3" t="s">
        <v>839</v>
      </c>
      <c r="E137" s="225" t="str">
        <f>_xlfn.XLOOKUP(D137, '[1]Парный рейтинг'!$D$10:$D$826,'[1]Парный рейтинг'!$P$10:$P$826, "")</f>
        <v/>
      </c>
      <c r="F137" s="172" t="str">
        <f t="shared" si="42"/>
        <v/>
      </c>
      <c r="G137" s="207" t="e">
        <f t="shared" si="23"/>
        <v>#VALUE!</v>
      </c>
      <c r="H137" s="176" t="str">
        <f t="shared" si="43"/>
        <v/>
      </c>
      <c r="I137" s="27" t="str">
        <f t="shared" si="24"/>
        <v>3,0*</v>
      </c>
      <c r="J137" s="208">
        <v>3</v>
      </c>
      <c r="K137" s="24" t="s">
        <v>798</v>
      </c>
      <c r="L137" s="2">
        <f t="shared" si="25"/>
        <v>1</v>
      </c>
      <c r="M137" s="5">
        <f t="shared" si="26"/>
        <v>3.1</v>
      </c>
      <c r="N137" s="196">
        <f t="shared" si="27"/>
        <v>0</v>
      </c>
      <c r="O137" s="196">
        <f t="shared" si="28"/>
        <v>0</v>
      </c>
      <c r="P137" s="17" t="str">
        <f t="shared" si="29"/>
        <v/>
      </c>
      <c r="Q137" s="16">
        <f t="shared" si="30"/>
        <v>128</v>
      </c>
      <c r="R137" s="10" t="str">
        <f t="shared" si="31"/>
        <v xml:space="preserve"> </v>
      </c>
      <c r="S137" s="25">
        <f t="shared" si="32"/>
        <v>1.8461538461538463</v>
      </c>
      <c r="T137" s="11">
        <f t="shared" si="33"/>
        <v>0</v>
      </c>
      <c r="U137" s="12" t="str">
        <f t="shared" si="34"/>
        <v xml:space="preserve"> </v>
      </c>
      <c r="V137" s="13">
        <f t="shared" si="35"/>
        <v>1.8461538461538463</v>
      </c>
      <c r="W137" s="53">
        <f t="shared" si="36"/>
        <v>0</v>
      </c>
      <c r="X137" s="54">
        <f t="shared" si="37"/>
        <v>1</v>
      </c>
      <c r="Y137" s="15">
        <f t="shared" si="38"/>
        <v>1.8461538461538463</v>
      </c>
      <c r="Z137" s="54" t="s">
        <v>797</v>
      </c>
      <c r="AA137" s="12">
        <v>0</v>
      </c>
      <c r="AB137" s="54" t="s">
        <v>797</v>
      </c>
      <c r="AC137" s="12">
        <v>0</v>
      </c>
      <c r="AD137" s="54" t="s">
        <v>797</v>
      </c>
      <c r="AE137" s="12">
        <v>0</v>
      </c>
      <c r="AF137" s="54" t="s">
        <v>797</v>
      </c>
      <c r="AG137" s="12">
        <v>0</v>
      </c>
      <c r="AH137" s="54" t="s">
        <v>797</v>
      </c>
      <c r="AI137" s="12">
        <v>0</v>
      </c>
      <c r="AJ137" s="54" t="s">
        <v>797</v>
      </c>
      <c r="AK137" s="12">
        <v>0</v>
      </c>
      <c r="AL137" s="54" t="s">
        <v>797</v>
      </c>
      <c r="AM137" s="12">
        <v>0</v>
      </c>
      <c r="AN137" s="54">
        <v>48</v>
      </c>
      <c r="AO137" s="12">
        <v>1.8461538461538463</v>
      </c>
      <c r="AP137" s="183" t="s">
        <v>870</v>
      </c>
      <c r="AQ137" s="194">
        <v>3</v>
      </c>
      <c r="AR137" s="195" t="s">
        <v>798</v>
      </c>
      <c r="AS137" s="180">
        <v>1</v>
      </c>
      <c r="AT137" s="181">
        <v>3.1</v>
      </c>
      <c r="AU137" s="184">
        <v>0</v>
      </c>
      <c r="AV137" s="184">
        <v>0</v>
      </c>
      <c r="AW137" s="182" t="s">
        <v>797</v>
      </c>
      <c r="AX137" s="95">
        <v>128</v>
      </c>
      <c r="AY137" s="96" t="s">
        <v>847</v>
      </c>
      <c r="AZ137" s="97">
        <v>1.8461538461538463</v>
      </c>
    </row>
    <row r="138" spans="3:52" s="222" customFormat="1" ht="15" customHeight="1" x14ac:dyDescent="0.25">
      <c r="C138" s="90">
        <f t="shared" si="41"/>
        <v>129</v>
      </c>
      <c r="D138" s="3" t="s">
        <v>189</v>
      </c>
      <c r="E138" s="225" t="str">
        <f>_xlfn.XLOOKUP(D138, '[1]Парный рейтинг'!$D$10:$D$826,'[1]Парный рейтинг'!$P$10:$P$826, "")</f>
        <v/>
      </c>
      <c r="F138" s="172" t="str">
        <f t="shared" si="42"/>
        <v/>
      </c>
      <c r="G138" s="207" t="e">
        <f t="shared" ref="G138:G201" si="44">LEFT(F138, FIND("*", F138&amp;"*")-1)*1</f>
        <v>#VALUE!</v>
      </c>
      <c r="H138" s="176" t="str">
        <f t="shared" si="43"/>
        <v/>
      </c>
      <c r="I138" s="27" t="str">
        <f t="shared" ref="I138:I201" si="45">TEXT(J138,"0,0") &amp; K138</f>
        <v>3,5</v>
      </c>
      <c r="J138" s="208">
        <v>3.5</v>
      </c>
      <c r="K138" s="24" t="s">
        <v>797</v>
      </c>
      <c r="L138" s="2">
        <f t="shared" ref="L138:L201" si="46">IF(S138&gt;0,1,0)</f>
        <v>1</v>
      </c>
      <c r="M138" s="5">
        <f t="shared" ref="M138:M201" si="47">IF(K138="",J138,J138+0.1)</f>
        <v>3.5</v>
      </c>
      <c r="N138" s="196">
        <f t="shared" ref="N138:N201" si="48">J138-AQ138</f>
        <v>0</v>
      </c>
      <c r="O138" s="196">
        <f t="shared" ref="O138:O201" si="49">IF(K138="",0,1)-IF(AR138="",0,1)</f>
        <v>0</v>
      </c>
      <c r="P138" s="17" t="str">
        <f t="shared" ref="P138:P201" si="50">_xlfn.TEXTJOIN(,TRUE,
  IF(N138&lt;&gt;0,IF(N138&gt;0,"+","–"),""),
  IF(N138&lt;&gt;0,TEXT(TRUNC(ABS(N138)/0.5)*0.5,"0,0"),""),
  IF(O138&lt;&gt;0,IF(O138&gt;0," +"," –"),""),
  IF(O138&lt;&gt;0,"*","")
)</f>
        <v/>
      </c>
      <c r="Q138" s="16">
        <f t="shared" ref="Q138:Q201" si="51">IF(S138 &gt; 0, Q137+1, "n/a")</f>
        <v>129</v>
      </c>
      <c r="R138" s="10" t="str">
        <f t="shared" ref="R138:R201" si="52">IF(AX138=0," ",IF(AX138-Q138=0," ",AX138-Q138))</f>
        <v xml:space="preserve"> </v>
      </c>
      <c r="S138" s="25">
        <f t="shared" ref="S138:S201" si="53">AC138+AE138+AG138+AI138+AK138+AM138+AO138+AA138</f>
        <v>1.75</v>
      </c>
      <c r="T138" s="11">
        <f t="shared" ref="T138:T201" si="54">S138-AZ138</f>
        <v>0</v>
      </c>
      <c r="U138" s="12" t="str">
        <f t="shared" ref="U138:U201" si="55">IF(SUMIF(Z138:AO138,"&lt;0")&lt;&gt;0,SUMIF(Z138:AO138,"&lt;0")*(-1)," ")</f>
        <v xml:space="preserve"> </v>
      </c>
      <c r="V138" s="13">
        <f t="shared" ref="V138:V201" si="56">AC138+AE138+AG138+AI138+AK138+AM138+AO138+AA138</f>
        <v>1.75</v>
      </c>
      <c r="W138" s="53">
        <f t="shared" ref="W138:W201" si="57">V138-AZ138</f>
        <v>0</v>
      </c>
      <c r="X138" s="54">
        <f t="shared" ref="X138:X201" si="58">ROUNDUP(COUNTIF(Z138:AO138,"&gt; 0")/2,0)</f>
        <v>1</v>
      </c>
      <c r="Y138" s="15">
        <f t="shared" ref="Y138:Y201" si="59">IF(X138=0,"-",IF(X138-AZ138&gt;8,S138/(8+AZ138),S138/X138))</f>
        <v>1.75</v>
      </c>
      <c r="Z138" s="54" t="s">
        <v>797</v>
      </c>
      <c r="AA138" s="12">
        <v>0</v>
      </c>
      <c r="AB138" s="54" t="s">
        <v>797</v>
      </c>
      <c r="AC138" s="12">
        <v>0</v>
      </c>
      <c r="AD138" s="54" t="s">
        <v>797</v>
      </c>
      <c r="AE138" s="12">
        <v>0</v>
      </c>
      <c r="AF138" s="54" t="s">
        <v>797</v>
      </c>
      <c r="AG138" s="12">
        <v>0</v>
      </c>
      <c r="AH138" s="54" t="s">
        <v>797</v>
      </c>
      <c r="AI138" s="12">
        <v>0</v>
      </c>
      <c r="AJ138" s="54" t="s">
        <v>797</v>
      </c>
      <c r="AK138" s="12">
        <v>0</v>
      </c>
      <c r="AL138" s="54" t="s">
        <v>797</v>
      </c>
      <c r="AM138" s="12">
        <v>0</v>
      </c>
      <c r="AN138" s="54">
        <v>48</v>
      </c>
      <c r="AO138" s="12">
        <v>1.75</v>
      </c>
      <c r="AP138" s="183" t="s">
        <v>895</v>
      </c>
      <c r="AQ138" s="194">
        <v>3.5</v>
      </c>
      <c r="AR138" s="195" t="s">
        <v>797</v>
      </c>
      <c r="AS138" s="180">
        <v>1</v>
      </c>
      <c r="AT138" s="181">
        <v>3.5</v>
      </c>
      <c r="AU138" s="184">
        <v>0</v>
      </c>
      <c r="AV138" s="184">
        <v>0</v>
      </c>
      <c r="AW138" s="182" t="s">
        <v>797</v>
      </c>
      <c r="AX138" s="95">
        <v>129</v>
      </c>
      <c r="AY138" s="96" t="s">
        <v>847</v>
      </c>
      <c r="AZ138" s="97">
        <v>1.75</v>
      </c>
    </row>
    <row r="139" spans="3:52" s="222" customFormat="1" ht="15" customHeight="1" x14ac:dyDescent="0.25">
      <c r="C139" s="90">
        <f t="shared" si="41"/>
        <v>130</v>
      </c>
      <c r="D139" s="3" t="s">
        <v>838</v>
      </c>
      <c r="E139" s="225" t="str">
        <f>_xlfn.XLOOKUP(D139, '[1]Парный рейтинг'!$D$10:$D$826,'[1]Парный рейтинг'!$P$10:$P$826, "")</f>
        <v/>
      </c>
      <c r="F139" s="172" t="str">
        <f t="shared" si="42"/>
        <v/>
      </c>
      <c r="G139" s="207" t="e">
        <f t="shared" si="44"/>
        <v>#VALUE!</v>
      </c>
      <c r="H139" s="176" t="str">
        <f t="shared" si="43"/>
        <v/>
      </c>
      <c r="I139" s="27" t="str">
        <f t="shared" si="45"/>
        <v>3,0</v>
      </c>
      <c r="J139" s="208">
        <v>3</v>
      </c>
      <c r="K139" s="24" t="s">
        <v>797</v>
      </c>
      <c r="L139" s="2">
        <f t="shared" si="46"/>
        <v>1</v>
      </c>
      <c r="M139" s="5">
        <f t="shared" si="47"/>
        <v>3</v>
      </c>
      <c r="N139" s="196">
        <f t="shared" si="48"/>
        <v>0</v>
      </c>
      <c r="O139" s="196">
        <f t="shared" si="49"/>
        <v>0</v>
      </c>
      <c r="P139" s="17" t="str">
        <f t="shared" si="50"/>
        <v/>
      </c>
      <c r="Q139" s="16">
        <f t="shared" si="51"/>
        <v>130</v>
      </c>
      <c r="R139" s="10" t="str">
        <f t="shared" si="52"/>
        <v xml:space="preserve"> </v>
      </c>
      <c r="S139" s="25">
        <f t="shared" si="53"/>
        <v>1.6</v>
      </c>
      <c r="T139" s="11">
        <f t="shared" si="54"/>
        <v>0</v>
      </c>
      <c r="U139" s="12" t="str">
        <f t="shared" si="55"/>
        <v xml:space="preserve"> </v>
      </c>
      <c r="V139" s="13">
        <f t="shared" si="56"/>
        <v>1.6</v>
      </c>
      <c r="W139" s="53">
        <f t="shared" si="57"/>
        <v>0</v>
      </c>
      <c r="X139" s="54">
        <f t="shared" si="58"/>
        <v>1</v>
      </c>
      <c r="Y139" s="15">
        <f t="shared" si="59"/>
        <v>1.6</v>
      </c>
      <c r="Z139" s="54" t="s">
        <v>797</v>
      </c>
      <c r="AA139" s="12">
        <v>0</v>
      </c>
      <c r="AB139" s="54" t="s">
        <v>797</v>
      </c>
      <c r="AC139" s="12">
        <v>0</v>
      </c>
      <c r="AD139" s="54" t="s">
        <v>797</v>
      </c>
      <c r="AE139" s="12">
        <v>0</v>
      </c>
      <c r="AF139" s="54" t="s">
        <v>797</v>
      </c>
      <c r="AG139" s="12">
        <v>0</v>
      </c>
      <c r="AH139" s="54" t="s">
        <v>797</v>
      </c>
      <c r="AI139" s="12">
        <v>0</v>
      </c>
      <c r="AJ139" s="54" t="s">
        <v>797</v>
      </c>
      <c r="AK139" s="12">
        <v>0</v>
      </c>
      <c r="AL139" s="54" t="s">
        <v>797</v>
      </c>
      <c r="AM139" s="12">
        <v>0</v>
      </c>
      <c r="AN139" s="54">
        <v>48</v>
      </c>
      <c r="AO139" s="12">
        <v>1.6</v>
      </c>
      <c r="AP139" s="183" t="s">
        <v>896</v>
      </c>
      <c r="AQ139" s="194">
        <v>3</v>
      </c>
      <c r="AR139" s="195" t="s">
        <v>797</v>
      </c>
      <c r="AS139" s="180">
        <v>1</v>
      </c>
      <c r="AT139" s="181">
        <v>3</v>
      </c>
      <c r="AU139" s="184">
        <v>0</v>
      </c>
      <c r="AV139" s="184">
        <v>0</v>
      </c>
      <c r="AW139" s="182" t="s">
        <v>797</v>
      </c>
      <c r="AX139" s="95">
        <v>130</v>
      </c>
      <c r="AY139" s="96" t="s">
        <v>847</v>
      </c>
      <c r="AZ139" s="97">
        <v>1.6</v>
      </c>
    </row>
    <row r="140" spans="3:52" ht="15" customHeight="1" x14ac:dyDescent="0.25">
      <c r="C140" s="90">
        <v>1</v>
      </c>
      <c r="D140" s="3" t="s">
        <v>765</v>
      </c>
      <c r="E140" s="225" t="str">
        <f>_xlfn.XLOOKUP(D140, '[1]Парный рейтинг'!$D$10:$D$826,'[1]Парный рейтинг'!$P$10:$P$826, "")</f>
        <v/>
      </c>
      <c r="F140" s="172" t="str">
        <f t="shared" si="42"/>
        <v/>
      </c>
      <c r="G140" s="207" t="e">
        <f t="shared" si="44"/>
        <v>#VALUE!</v>
      </c>
      <c r="H140" s="176" t="str">
        <f t="shared" si="43"/>
        <v/>
      </c>
      <c r="I140" s="27" t="str">
        <f t="shared" si="45"/>
        <v>5,0*</v>
      </c>
      <c r="J140" s="208">
        <v>5</v>
      </c>
      <c r="K140" s="24" t="s">
        <v>798</v>
      </c>
      <c r="L140" s="2">
        <f t="shared" si="46"/>
        <v>0</v>
      </c>
      <c r="M140" s="5">
        <f t="shared" si="47"/>
        <v>5.0999999999999996</v>
      </c>
      <c r="N140" s="196">
        <f t="shared" si="48"/>
        <v>0</v>
      </c>
      <c r="O140" s="196">
        <f t="shared" si="49"/>
        <v>0</v>
      </c>
      <c r="P140" s="17" t="str">
        <f t="shared" si="50"/>
        <v/>
      </c>
      <c r="Q140" s="16" t="str">
        <f t="shared" si="51"/>
        <v>n/a</v>
      </c>
      <c r="R140" s="10" t="e">
        <f t="shared" si="52"/>
        <v>#VALUE!</v>
      </c>
      <c r="S140" s="25">
        <f t="shared" si="53"/>
        <v>0</v>
      </c>
      <c r="T140" s="11">
        <f t="shared" si="54"/>
        <v>0</v>
      </c>
      <c r="U140" s="12" t="str">
        <f t="shared" si="55"/>
        <v xml:space="preserve"> </v>
      </c>
      <c r="V140" s="13">
        <f t="shared" si="56"/>
        <v>0</v>
      </c>
      <c r="W140" s="53">
        <f t="shared" si="57"/>
        <v>0</v>
      </c>
      <c r="X140" s="54">
        <f t="shared" si="58"/>
        <v>0</v>
      </c>
      <c r="Y140" s="15" t="str">
        <f t="shared" si="59"/>
        <v>-</v>
      </c>
      <c r="Z140" s="54" t="s">
        <v>797</v>
      </c>
      <c r="AA140" s="12">
        <v>0</v>
      </c>
      <c r="AB140" s="54" t="s">
        <v>797</v>
      </c>
      <c r="AC140" s="12">
        <v>0</v>
      </c>
      <c r="AD140" s="54" t="s">
        <v>797</v>
      </c>
      <c r="AE140" s="12">
        <v>0</v>
      </c>
      <c r="AF140" s="54" t="s">
        <v>797</v>
      </c>
      <c r="AG140" s="12">
        <v>0</v>
      </c>
      <c r="AH140" s="54" t="s">
        <v>797</v>
      </c>
      <c r="AI140" s="12">
        <v>0</v>
      </c>
      <c r="AJ140" s="54" t="s">
        <v>797</v>
      </c>
      <c r="AK140" s="12">
        <v>0</v>
      </c>
      <c r="AL140" s="54" t="s">
        <v>797</v>
      </c>
      <c r="AM140" s="12">
        <v>0</v>
      </c>
      <c r="AN140" s="54" t="s">
        <v>797</v>
      </c>
      <c r="AO140" s="12">
        <v>0</v>
      </c>
      <c r="AP140" s="183" t="s">
        <v>867</v>
      </c>
      <c r="AQ140" s="194">
        <v>5</v>
      </c>
      <c r="AR140" s="195" t="s">
        <v>798</v>
      </c>
      <c r="AS140" s="180">
        <v>0</v>
      </c>
      <c r="AT140" s="181">
        <v>5.0999999999999996</v>
      </c>
      <c r="AU140" s="184">
        <v>0</v>
      </c>
      <c r="AV140" s="184">
        <v>0</v>
      </c>
      <c r="AW140" s="182" t="s">
        <v>797</v>
      </c>
      <c r="AX140" s="95" t="s">
        <v>897</v>
      </c>
      <c r="AY140" s="96" t="e">
        <v>#VALUE!</v>
      </c>
      <c r="AZ140" s="97">
        <v>0</v>
      </c>
    </row>
    <row r="141" spans="3:52" ht="15" customHeight="1" x14ac:dyDescent="0.25">
      <c r="C141" s="90">
        <f t="shared" ref="C141:C172" si="60">C140+1</f>
        <v>2</v>
      </c>
      <c r="D141" s="3" t="s">
        <v>421</v>
      </c>
      <c r="E141" s="225" t="str">
        <f>_xlfn.XLOOKUP(D141, '[1]Парный рейтинг'!$D$10:$D$826,'[1]Парный рейтинг'!$P$10:$P$826, "")</f>
        <v/>
      </c>
      <c r="F141" s="172" t="str">
        <f t="shared" ref="F141:F172" si="61">IF(COUNTA(E141)&gt;0, E141, I141)</f>
        <v/>
      </c>
      <c r="G141" s="207" t="e">
        <f t="shared" si="44"/>
        <v>#VALUE!</v>
      </c>
      <c r="H141" s="176" t="str">
        <f t="shared" ref="H141:H172" si="62">IF(ISNUMBER(SEARCH("~*", F141)), "*", "")</f>
        <v/>
      </c>
      <c r="I141" s="27" t="str">
        <f t="shared" si="45"/>
        <v>5,0*</v>
      </c>
      <c r="J141" s="208">
        <v>5</v>
      </c>
      <c r="K141" s="24" t="s">
        <v>798</v>
      </c>
      <c r="L141" s="2">
        <f t="shared" si="46"/>
        <v>0</v>
      </c>
      <c r="M141" s="5">
        <f t="shared" si="47"/>
        <v>5.0999999999999996</v>
      </c>
      <c r="N141" s="196">
        <f t="shared" si="48"/>
        <v>0</v>
      </c>
      <c r="O141" s="196">
        <f t="shared" si="49"/>
        <v>0</v>
      </c>
      <c r="P141" s="17" t="str">
        <f t="shared" si="50"/>
        <v/>
      </c>
      <c r="Q141" s="16" t="str">
        <f t="shared" si="51"/>
        <v>n/a</v>
      </c>
      <c r="R141" s="10" t="e">
        <f t="shared" si="52"/>
        <v>#VALUE!</v>
      </c>
      <c r="S141" s="25">
        <f t="shared" si="53"/>
        <v>0</v>
      </c>
      <c r="T141" s="11">
        <f t="shared" si="54"/>
        <v>0</v>
      </c>
      <c r="U141" s="12" t="str">
        <f t="shared" si="55"/>
        <v xml:space="preserve"> </v>
      </c>
      <c r="V141" s="13">
        <f t="shared" si="56"/>
        <v>0</v>
      </c>
      <c r="W141" s="53">
        <f t="shared" si="57"/>
        <v>0</v>
      </c>
      <c r="X141" s="54">
        <f t="shared" si="58"/>
        <v>0</v>
      </c>
      <c r="Y141" s="15" t="str">
        <f t="shared" si="59"/>
        <v>-</v>
      </c>
      <c r="Z141" s="54" t="s">
        <v>797</v>
      </c>
      <c r="AA141" s="12">
        <v>0</v>
      </c>
      <c r="AB141" s="54" t="s">
        <v>797</v>
      </c>
      <c r="AC141" s="12">
        <v>0</v>
      </c>
      <c r="AD141" s="54" t="s">
        <v>797</v>
      </c>
      <c r="AE141" s="12">
        <v>0</v>
      </c>
      <c r="AF141" s="54" t="s">
        <v>797</v>
      </c>
      <c r="AG141" s="12">
        <v>0</v>
      </c>
      <c r="AH141" s="54" t="s">
        <v>797</v>
      </c>
      <c r="AI141" s="12">
        <v>0</v>
      </c>
      <c r="AJ141" s="54" t="s">
        <v>797</v>
      </c>
      <c r="AK141" s="12">
        <v>0</v>
      </c>
      <c r="AL141" s="54" t="s">
        <v>797</v>
      </c>
      <c r="AM141" s="12">
        <v>0</v>
      </c>
      <c r="AN141" s="54" t="s">
        <v>797</v>
      </c>
      <c r="AO141" s="12">
        <v>0</v>
      </c>
      <c r="AP141" s="183" t="s">
        <v>867</v>
      </c>
      <c r="AQ141" s="194">
        <v>5</v>
      </c>
      <c r="AR141" s="195" t="s">
        <v>798</v>
      </c>
      <c r="AS141" s="180">
        <v>0</v>
      </c>
      <c r="AT141" s="181">
        <v>5.0999999999999996</v>
      </c>
      <c r="AU141" s="184">
        <v>0</v>
      </c>
      <c r="AV141" s="184">
        <v>0</v>
      </c>
      <c r="AW141" s="182" t="s">
        <v>797</v>
      </c>
      <c r="AX141" s="95" t="s">
        <v>897</v>
      </c>
      <c r="AY141" s="96" t="e">
        <v>#VALUE!</v>
      </c>
      <c r="AZ141" s="97">
        <v>0</v>
      </c>
    </row>
    <row r="142" spans="3:52" ht="15" customHeight="1" x14ac:dyDescent="0.25">
      <c r="C142" s="90">
        <f t="shared" si="60"/>
        <v>3</v>
      </c>
      <c r="D142" s="3" t="s">
        <v>770</v>
      </c>
      <c r="E142" s="225" t="str">
        <f>_xlfn.XLOOKUP(D142, '[1]Парный рейтинг'!$D$10:$D$826,'[1]Парный рейтинг'!$P$10:$P$826, "")</f>
        <v/>
      </c>
      <c r="F142" s="172" t="str">
        <f t="shared" si="61"/>
        <v/>
      </c>
      <c r="G142" s="207" t="e">
        <f t="shared" si="44"/>
        <v>#VALUE!</v>
      </c>
      <c r="H142" s="176" t="str">
        <f t="shared" si="62"/>
        <v/>
      </c>
      <c r="I142" s="27" t="str">
        <f t="shared" si="45"/>
        <v>5,0*</v>
      </c>
      <c r="J142" s="208">
        <v>5</v>
      </c>
      <c r="K142" s="24" t="s">
        <v>798</v>
      </c>
      <c r="L142" s="2">
        <f t="shared" si="46"/>
        <v>0</v>
      </c>
      <c r="M142" s="5">
        <f t="shared" si="47"/>
        <v>5.0999999999999996</v>
      </c>
      <c r="N142" s="196">
        <f t="shared" si="48"/>
        <v>0</v>
      </c>
      <c r="O142" s="196">
        <f t="shared" si="49"/>
        <v>0</v>
      </c>
      <c r="P142" s="17" t="str">
        <f t="shared" si="50"/>
        <v/>
      </c>
      <c r="Q142" s="16" t="str">
        <f t="shared" si="51"/>
        <v>n/a</v>
      </c>
      <c r="R142" s="10" t="e">
        <f t="shared" si="52"/>
        <v>#VALUE!</v>
      </c>
      <c r="S142" s="25">
        <f t="shared" si="53"/>
        <v>0</v>
      </c>
      <c r="T142" s="11">
        <f t="shared" si="54"/>
        <v>0</v>
      </c>
      <c r="U142" s="12" t="str">
        <f t="shared" si="55"/>
        <v xml:space="preserve"> </v>
      </c>
      <c r="V142" s="13">
        <f t="shared" si="56"/>
        <v>0</v>
      </c>
      <c r="W142" s="53">
        <f t="shared" si="57"/>
        <v>0</v>
      </c>
      <c r="X142" s="54">
        <f t="shared" si="58"/>
        <v>0</v>
      </c>
      <c r="Y142" s="15" t="str">
        <f t="shared" si="59"/>
        <v>-</v>
      </c>
      <c r="Z142" s="54" t="s">
        <v>797</v>
      </c>
      <c r="AA142" s="12">
        <v>0</v>
      </c>
      <c r="AB142" s="54" t="s">
        <v>797</v>
      </c>
      <c r="AC142" s="12">
        <v>0</v>
      </c>
      <c r="AD142" s="54" t="s">
        <v>797</v>
      </c>
      <c r="AE142" s="12">
        <v>0</v>
      </c>
      <c r="AF142" s="54" t="s">
        <v>797</v>
      </c>
      <c r="AG142" s="12">
        <v>0</v>
      </c>
      <c r="AH142" s="54" t="s">
        <v>797</v>
      </c>
      <c r="AI142" s="12">
        <v>0</v>
      </c>
      <c r="AJ142" s="54" t="s">
        <v>797</v>
      </c>
      <c r="AK142" s="12">
        <v>0</v>
      </c>
      <c r="AL142" s="54" t="s">
        <v>797</v>
      </c>
      <c r="AM142" s="12">
        <v>0</v>
      </c>
      <c r="AN142" s="54" t="s">
        <v>797</v>
      </c>
      <c r="AO142" s="12">
        <v>0</v>
      </c>
      <c r="AP142" s="183" t="s">
        <v>867</v>
      </c>
      <c r="AQ142" s="194">
        <v>5</v>
      </c>
      <c r="AR142" s="195" t="s">
        <v>798</v>
      </c>
      <c r="AS142" s="180">
        <v>0</v>
      </c>
      <c r="AT142" s="181">
        <v>5.0999999999999996</v>
      </c>
      <c r="AU142" s="184">
        <v>0</v>
      </c>
      <c r="AV142" s="184">
        <v>0</v>
      </c>
      <c r="AW142" s="182" t="s">
        <v>797</v>
      </c>
      <c r="AX142" s="95" t="s">
        <v>897</v>
      </c>
      <c r="AY142" s="96" t="e">
        <v>#VALUE!</v>
      </c>
      <c r="AZ142" s="97">
        <v>0</v>
      </c>
    </row>
    <row r="143" spans="3:52" ht="15" customHeight="1" x14ac:dyDescent="0.25">
      <c r="C143" s="90">
        <f t="shared" si="60"/>
        <v>4</v>
      </c>
      <c r="D143" s="3" t="s">
        <v>755</v>
      </c>
      <c r="E143" s="225" t="str">
        <f>_xlfn.XLOOKUP(D143, '[1]Парный рейтинг'!$D$10:$D$826,'[1]Парный рейтинг'!$P$10:$P$826, "")</f>
        <v/>
      </c>
      <c r="F143" s="172" t="str">
        <f t="shared" si="61"/>
        <v/>
      </c>
      <c r="G143" s="207" t="e">
        <f t="shared" si="44"/>
        <v>#VALUE!</v>
      </c>
      <c r="H143" s="176" t="str">
        <f t="shared" si="62"/>
        <v/>
      </c>
      <c r="I143" s="27" t="str">
        <f t="shared" si="45"/>
        <v>5,0*</v>
      </c>
      <c r="J143" s="208">
        <v>5</v>
      </c>
      <c r="K143" s="24" t="s">
        <v>798</v>
      </c>
      <c r="L143" s="2">
        <f t="shared" si="46"/>
        <v>0</v>
      </c>
      <c r="M143" s="5">
        <f t="shared" si="47"/>
        <v>5.0999999999999996</v>
      </c>
      <c r="N143" s="196">
        <f t="shared" si="48"/>
        <v>0</v>
      </c>
      <c r="O143" s="196">
        <f t="shared" si="49"/>
        <v>0</v>
      </c>
      <c r="P143" s="17" t="str">
        <f t="shared" si="50"/>
        <v/>
      </c>
      <c r="Q143" s="16" t="str">
        <f t="shared" si="51"/>
        <v>n/a</v>
      </c>
      <c r="R143" s="10" t="e">
        <f t="shared" si="52"/>
        <v>#VALUE!</v>
      </c>
      <c r="S143" s="25">
        <f t="shared" si="53"/>
        <v>0</v>
      </c>
      <c r="T143" s="11">
        <f t="shared" si="54"/>
        <v>0</v>
      </c>
      <c r="U143" s="12" t="str">
        <f t="shared" si="55"/>
        <v xml:space="preserve"> </v>
      </c>
      <c r="V143" s="13">
        <f t="shared" si="56"/>
        <v>0</v>
      </c>
      <c r="W143" s="53">
        <f t="shared" si="57"/>
        <v>0</v>
      </c>
      <c r="X143" s="54">
        <f t="shared" si="58"/>
        <v>0</v>
      </c>
      <c r="Y143" s="15" t="str">
        <f t="shared" si="59"/>
        <v>-</v>
      </c>
      <c r="Z143" s="54" t="s">
        <v>797</v>
      </c>
      <c r="AA143" s="12">
        <v>0</v>
      </c>
      <c r="AB143" s="54" t="s">
        <v>797</v>
      </c>
      <c r="AC143" s="12">
        <v>0</v>
      </c>
      <c r="AD143" s="54" t="s">
        <v>797</v>
      </c>
      <c r="AE143" s="12">
        <v>0</v>
      </c>
      <c r="AF143" s="54" t="s">
        <v>797</v>
      </c>
      <c r="AG143" s="12">
        <v>0</v>
      </c>
      <c r="AH143" s="54" t="s">
        <v>797</v>
      </c>
      <c r="AI143" s="12">
        <v>0</v>
      </c>
      <c r="AJ143" s="54" t="s">
        <v>797</v>
      </c>
      <c r="AK143" s="12">
        <v>0</v>
      </c>
      <c r="AL143" s="54" t="s">
        <v>797</v>
      </c>
      <c r="AM143" s="12">
        <v>0</v>
      </c>
      <c r="AN143" s="54" t="s">
        <v>797</v>
      </c>
      <c r="AO143" s="12">
        <v>0</v>
      </c>
      <c r="AP143" s="183" t="s">
        <v>867</v>
      </c>
      <c r="AQ143" s="194">
        <v>5</v>
      </c>
      <c r="AR143" s="195" t="s">
        <v>798</v>
      </c>
      <c r="AS143" s="180">
        <v>0</v>
      </c>
      <c r="AT143" s="181">
        <v>5.0999999999999996</v>
      </c>
      <c r="AU143" s="184">
        <v>0</v>
      </c>
      <c r="AV143" s="184">
        <v>0</v>
      </c>
      <c r="AW143" s="182" t="s">
        <v>797</v>
      </c>
      <c r="AX143" s="95" t="s">
        <v>897</v>
      </c>
      <c r="AY143" s="96" t="e">
        <v>#VALUE!</v>
      </c>
      <c r="AZ143" s="97">
        <v>0</v>
      </c>
    </row>
    <row r="144" spans="3:52" ht="15" customHeight="1" x14ac:dyDescent="0.25">
      <c r="C144" s="90">
        <f t="shared" si="60"/>
        <v>5</v>
      </c>
      <c r="D144" s="3" t="s">
        <v>872</v>
      </c>
      <c r="E144" s="225" t="str">
        <f>_xlfn.XLOOKUP(D144, '[1]Парный рейтинг'!$D$10:$D$826,'[1]Парный рейтинг'!$P$10:$P$826, "")</f>
        <v/>
      </c>
      <c r="F144" s="172" t="str">
        <f t="shared" si="61"/>
        <v/>
      </c>
      <c r="G144" s="207" t="e">
        <f t="shared" si="44"/>
        <v>#VALUE!</v>
      </c>
      <c r="H144" s="176" t="str">
        <f t="shared" si="62"/>
        <v/>
      </c>
      <c r="I144" s="27" t="str">
        <f t="shared" si="45"/>
        <v>5,0*</v>
      </c>
      <c r="J144" s="208">
        <v>5</v>
      </c>
      <c r="K144" s="24" t="s">
        <v>798</v>
      </c>
      <c r="L144" s="201">
        <f t="shared" si="46"/>
        <v>0</v>
      </c>
      <c r="M144" s="200">
        <f t="shared" si="47"/>
        <v>5.0999999999999996</v>
      </c>
      <c r="N144" s="202">
        <f t="shared" si="48"/>
        <v>0</v>
      </c>
      <c r="O144" s="202">
        <f t="shared" si="49"/>
        <v>0</v>
      </c>
      <c r="P144" s="17" t="str">
        <f t="shared" si="50"/>
        <v/>
      </c>
      <c r="Q144" s="16" t="str">
        <f t="shared" si="51"/>
        <v>n/a</v>
      </c>
      <c r="R144" s="10" t="e">
        <f t="shared" si="52"/>
        <v>#VALUE!</v>
      </c>
      <c r="S144" s="25">
        <f t="shared" si="53"/>
        <v>0</v>
      </c>
      <c r="T144" s="11">
        <f t="shared" si="54"/>
        <v>0</v>
      </c>
      <c r="U144" s="12" t="str">
        <f t="shared" si="55"/>
        <v xml:space="preserve"> </v>
      </c>
      <c r="V144" s="13">
        <f t="shared" si="56"/>
        <v>0</v>
      </c>
      <c r="W144" s="53">
        <f t="shared" si="57"/>
        <v>0</v>
      </c>
      <c r="X144" s="54">
        <f t="shared" si="58"/>
        <v>0</v>
      </c>
      <c r="Y144" s="15" t="str">
        <f t="shared" si="59"/>
        <v>-</v>
      </c>
      <c r="Z144" s="54" t="s">
        <v>797</v>
      </c>
      <c r="AA144" s="12">
        <v>0</v>
      </c>
      <c r="AB144" s="54" t="s">
        <v>797</v>
      </c>
      <c r="AC144" s="12">
        <v>0</v>
      </c>
      <c r="AD144" s="54" t="s">
        <v>797</v>
      </c>
      <c r="AE144" s="12">
        <v>0</v>
      </c>
      <c r="AF144" s="54" t="s">
        <v>797</v>
      </c>
      <c r="AG144" s="12">
        <v>0</v>
      </c>
      <c r="AH144" s="54" t="s">
        <v>797</v>
      </c>
      <c r="AI144" s="12">
        <v>0</v>
      </c>
      <c r="AJ144" s="54" t="s">
        <v>797</v>
      </c>
      <c r="AK144" s="12">
        <v>0</v>
      </c>
      <c r="AL144" s="54" t="s">
        <v>797</v>
      </c>
      <c r="AM144" s="12">
        <v>0</v>
      </c>
      <c r="AN144" s="54" t="s">
        <v>797</v>
      </c>
      <c r="AO144" s="12">
        <v>0</v>
      </c>
      <c r="AP144" s="185" t="s">
        <v>867</v>
      </c>
      <c r="AQ144" s="194">
        <v>5</v>
      </c>
      <c r="AR144" s="203" t="s">
        <v>798</v>
      </c>
      <c r="AS144" s="180">
        <v>0</v>
      </c>
      <c r="AT144" s="181">
        <v>5.0999999999999996</v>
      </c>
      <c r="AU144" s="188">
        <v>5</v>
      </c>
      <c r="AV144" s="188">
        <v>0</v>
      </c>
      <c r="AW144" s="205" t="s">
        <v>910</v>
      </c>
      <c r="AX144" s="95" t="s">
        <v>897</v>
      </c>
      <c r="AY144" s="96" t="e">
        <v>#VALUE!</v>
      </c>
      <c r="AZ144" s="97">
        <v>0</v>
      </c>
    </row>
    <row r="145" spans="3:52" ht="15" customHeight="1" x14ac:dyDescent="0.25">
      <c r="C145" s="90">
        <f t="shared" si="60"/>
        <v>6</v>
      </c>
      <c r="D145" s="3" t="s">
        <v>776</v>
      </c>
      <c r="E145" s="225" t="str">
        <f>_xlfn.XLOOKUP(D145, '[1]Парный рейтинг'!$D$10:$D$826,'[1]Парный рейтинг'!$P$10:$P$826, "")</f>
        <v/>
      </c>
      <c r="F145" s="172" t="str">
        <f t="shared" si="61"/>
        <v/>
      </c>
      <c r="G145" s="207" t="e">
        <f t="shared" si="44"/>
        <v>#VALUE!</v>
      </c>
      <c r="H145" s="176" t="str">
        <f t="shared" si="62"/>
        <v/>
      </c>
      <c r="I145" s="27" t="str">
        <f t="shared" si="45"/>
        <v>5,0*</v>
      </c>
      <c r="J145" s="208">
        <v>5</v>
      </c>
      <c r="K145" s="24" t="s">
        <v>798</v>
      </c>
      <c r="L145" s="2">
        <f t="shared" si="46"/>
        <v>0</v>
      </c>
      <c r="M145" s="5">
        <f t="shared" si="47"/>
        <v>5.0999999999999996</v>
      </c>
      <c r="N145" s="196">
        <f t="shared" si="48"/>
        <v>0</v>
      </c>
      <c r="O145" s="196">
        <f t="shared" si="49"/>
        <v>0</v>
      </c>
      <c r="P145" s="17" t="str">
        <f t="shared" si="50"/>
        <v/>
      </c>
      <c r="Q145" s="16" t="str">
        <f t="shared" si="51"/>
        <v>n/a</v>
      </c>
      <c r="R145" s="10" t="e">
        <f t="shared" si="52"/>
        <v>#VALUE!</v>
      </c>
      <c r="S145" s="25">
        <f t="shared" si="53"/>
        <v>0</v>
      </c>
      <c r="T145" s="11">
        <f t="shared" si="54"/>
        <v>0</v>
      </c>
      <c r="U145" s="12" t="str">
        <f t="shared" si="55"/>
        <v xml:space="preserve"> </v>
      </c>
      <c r="V145" s="13">
        <f t="shared" si="56"/>
        <v>0</v>
      </c>
      <c r="W145" s="53">
        <f t="shared" si="57"/>
        <v>0</v>
      </c>
      <c r="X145" s="54">
        <f t="shared" si="58"/>
        <v>0</v>
      </c>
      <c r="Y145" s="15" t="str">
        <f t="shared" si="59"/>
        <v>-</v>
      </c>
      <c r="Z145" s="54" t="s">
        <v>797</v>
      </c>
      <c r="AA145" s="12">
        <v>0</v>
      </c>
      <c r="AB145" s="54" t="s">
        <v>797</v>
      </c>
      <c r="AC145" s="12">
        <v>0</v>
      </c>
      <c r="AD145" s="54" t="s">
        <v>797</v>
      </c>
      <c r="AE145" s="12">
        <v>0</v>
      </c>
      <c r="AF145" s="54" t="s">
        <v>797</v>
      </c>
      <c r="AG145" s="12">
        <v>0</v>
      </c>
      <c r="AH145" s="54" t="s">
        <v>797</v>
      </c>
      <c r="AI145" s="12">
        <v>0</v>
      </c>
      <c r="AJ145" s="54" t="s">
        <v>797</v>
      </c>
      <c r="AK145" s="12">
        <v>0</v>
      </c>
      <c r="AL145" s="54" t="s">
        <v>797</v>
      </c>
      <c r="AM145" s="12">
        <v>0</v>
      </c>
      <c r="AN145" s="54" t="s">
        <v>797</v>
      </c>
      <c r="AO145" s="12">
        <v>0</v>
      </c>
      <c r="AP145" s="183" t="s">
        <v>867</v>
      </c>
      <c r="AQ145" s="194">
        <v>5</v>
      </c>
      <c r="AR145" s="195" t="s">
        <v>798</v>
      </c>
      <c r="AS145" s="180">
        <v>0</v>
      </c>
      <c r="AT145" s="181">
        <v>5.0999999999999996</v>
      </c>
      <c r="AU145" s="184">
        <v>0</v>
      </c>
      <c r="AV145" s="184">
        <v>0</v>
      </c>
      <c r="AW145" s="182" t="s">
        <v>797</v>
      </c>
      <c r="AX145" s="95" t="s">
        <v>897</v>
      </c>
      <c r="AY145" s="96" t="e">
        <v>#VALUE!</v>
      </c>
      <c r="AZ145" s="97">
        <v>0</v>
      </c>
    </row>
    <row r="146" spans="3:52" ht="15" customHeight="1" x14ac:dyDescent="0.25">
      <c r="C146" s="90">
        <f t="shared" si="60"/>
        <v>7</v>
      </c>
      <c r="D146" s="3" t="s">
        <v>756</v>
      </c>
      <c r="E146" s="225" t="str">
        <f>_xlfn.XLOOKUP(D146, '[1]Парный рейтинг'!$D$10:$D$826,'[1]Парный рейтинг'!$P$10:$P$826, "")</f>
        <v/>
      </c>
      <c r="F146" s="172" t="str">
        <f t="shared" si="61"/>
        <v/>
      </c>
      <c r="G146" s="207" t="e">
        <f t="shared" si="44"/>
        <v>#VALUE!</v>
      </c>
      <c r="H146" s="176" t="str">
        <f t="shared" si="62"/>
        <v/>
      </c>
      <c r="I146" s="27" t="str">
        <f t="shared" si="45"/>
        <v>5,0*</v>
      </c>
      <c r="J146" s="208">
        <v>5</v>
      </c>
      <c r="K146" s="24" t="s">
        <v>798</v>
      </c>
      <c r="L146" s="2">
        <f t="shared" si="46"/>
        <v>0</v>
      </c>
      <c r="M146" s="5">
        <f t="shared" si="47"/>
        <v>5.0999999999999996</v>
      </c>
      <c r="N146" s="196">
        <f t="shared" si="48"/>
        <v>0</v>
      </c>
      <c r="O146" s="196">
        <f t="shared" si="49"/>
        <v>0</v>
      </c>
      <c r="P146" s="17" t="str">
        <f t="shared" si="50"/>
        <v/>
      </c>
      <c r="Q146" s="16" t="str">
        <f t="shared" si="51"/>
        <v>n/a</v>
      </c>
      <c r="R146" s="10" t="e">
        <f t="shared" si="52"/>
        <v>#VALUE!</v>
      </c>
      <c r="S146" s="25">
        <f t="shared" si="53"/>
        <v>0</v>
      </c>
      <c r="T146" s="11">
        <f t="shared" si="54"/>
        <v>0</v>
      </c>
      <c r="U146" s="12" t="str">
        <f t="shared" si="55"/>
        <v xml:space="preserve"> </v>
      </c>
      <c r="V146" s="13">
        <f t="shared" si="56"/>
        <v>0</v>
      </c>
      <c r="W146" s="53">
        <f t="shared" si="57"/>
        <v>0</v>
      </c>
      <c r="X146" s="54">
        <f t="shared" si="58"/>
        <v>0</v>
      </c>
      <c r="Y146" s="15" t="str">
        <f t="shared" si="59"/>
        <v>-</v>
      </c>
      <c r="Z146" s="54" t="s">
        <v>797</v>
      </c>
      <c r="AA146" s="12">
        <v>0</v>
      </c>
      <c r="AB146" s="54" t="s">
        <v>797</v>
      </c>
      <c r="AC146" s="12">
        <v>0</v>
      </c>
      <c r="AD146" s="54" t="s">
        <v>797</v>
      </c>
      <c r="AE146" s="12">
        <v>0</v>
      </c>
      <c r="AF146" s="54" t="s">
        <v>797</v>
      </c>
      <c r="AG146" s="12">
        <v>0</v>
      </c>
      <c r="AH146" s="54" t="s">
        <v>797</v>
      </c>
      <c r="AI146" s="12">
        <v>0</v>
      </c>
      <c r="AJ146" s="54" t="s">
        <v>797</v>
      </c>
      <c r="AK146" s="12">
        <v>0</v>
      </c>
      <c r="AL146" s="54" t="s">
        <v>797</v>
      </c>
      <c r="AM146" s="12">
        <v>0</v>
      </c>
      <c r="AN146" s="54" t="s">
        <v>797</v>
      </c>
      <c r="AO146" s="12">
        <v>0</v>
      </c>
      <c r="AP146" s="183" t="s">
        <v>867</v>
      </c>
      <c r="AQ146" s="194">
        <v>5</v>
      </c>
      <c r="AR146" s="195" t="s">
        <v>798</v>
      </c>
      <c r="AS146" s="180">
        <v>0</v>
      </c>
      <c r="AT146" s="181">
        <v>5.0999999999999996</v>
      </c>
      <c r="AU146" s="184">
        <v>0</v>
      </c>
      <c r="AV146" s="184">
        <v>0</v>
      </c>
      <c r="AW146" s="182" t="s">
        <v>797</v>
      </c>
      <c r="AX146" s="95" t="s">
        <v>897</v>
      </c>
      <c r="AY146" s="96" t="e">
        <v>#VALUE!</v>
      </c>
      <c r="AZ146" s="97">
        <v>0</v>
      </c>
    </row>
    <row r="147" spans="3:52" ht="15" customHeight="1" x14ac:dyDescent="0.25">
      <c r="C147" s="90">
        <f t="shared" si="60"/>
        <v>8</v>
      </c>
      <c r="D147" s="3" t="s">
        <v>753</v>
      </c>
      <c r="E147" s="225" t="str">
        <f>_xlfn.XLOOKUP(D147, '[1]Парный рейтинг'!$D$10:$D$826,'[1]Парный рейтинг'!$P$10:$P$826, "")</f>
        <v/>
      </c>
      <c r="F147" s="172" t="str">
        <f t="shared" si="61"/>
        <v/>
      </c>
      <c r="G147" s="207" t="e">
        <f t="shared" si="44"/>
        <v>#VALUE!</v>
      </c>
      <c r="H147" s="176" t="str">
        <f t="shared" si="62"/>
        <v/>
      </c>
      <c r="I147" s="27" t="str">
        <f t="shared" si="45"/>
        <v>5,0*</v>
      </c>
      <c r="J147" s="208">
        <v>5</v>
      </c>
      <c r="K147" s="24" t="s">
        <v>798</v>
      </c>
      <c r="L147" s="2">
        <f t="shared" si="46"/>
        <v>0</v>
      </c>
      <c r="M147" s="5">
        <f t="shared" si="47"/>
        <v>5.0999999999999996</v>
      </c>
      <c r="N147" s="196">
        <f t="shared" si="48"/>
        <v>0</v>
      </c>
      <c r="O147" s="196">
        <f t="shared" si="49"/>
        <v>0</v>
      </c>
      <c r="P147" s="17" t="str">
        <f t="shared" si="50"/>
        <v/>
      </c>
      <c r="Q147" s="16" t="str">
        <f t="shared" si="51"/>
        <v>n/a</v>
      </c>
      <c r="R147" s="10" t="e">
        <f t="shared" si="52"/>
        <v>#VALUE!</v>
      </c>
      <c r="S147" s="25">
        <f t="shared" si="53"/>
        <v>0</v>
      </c>
      <c r="T147" s="11">
        <f t="shared" si="54"/>
        <v>0</v>
      </c>
      <c r="U147" s="12" t="str">
        <f t="shared" si="55"/>
        <v xml:space="preserve"> </v>
      </c>
      <c r="V147" s="13">
        <f t="shared" si="56"/>
        <v>0</v>
      </c>
      <c r="W147" s="53">
        <f t="shared" si="57"/>
        <v>0</v>
      </c>
      <c r="X147" s="54">
        <f t="shared" si="58"/>
        <v>0</v>
      </c>
      <c r="Y147" s="15" t="str">
        <f t="shared" si="59"/>
        <v>-</v>
      </c>
      <c r="Z147" s="54" t="s">
        <v>797</v>
      </c>
      <c r="AA147" s="12">
        <v>0</v>
      </c>
      <c r="AB147" s="54" t="s">
        <v>797</v>
      </c>
      <c r="AC147" s="12">
        <v>0</v>
      </c>
      <c r="AD147" s="54" t="s">
        <v>797</v>
      </c>
      <c r="AE147" s="12">
        <v>0</v>
      </c>
      <c r="AF147" s="54" t="s">
        <v>797</v>
      </c>
      <c r="AG147" s="12">
        <v>0</v>
      </c>
      <c r="AH147" s="54" t="s">
        <v>797</v>
      </c>
      <c r="AI147" s="12">
        <v>0</v>
      </c>
      <c r="AJ147" s="54" t="s">
        <v>797</v>
      </c>
      <c r="AK147" s="12">
        <v>0</v>
      </c>
      <c r="AL147" s="54" t="s">
        <v>797</v>
      </c>
      <c r="AM147" s="12">
        <v>0</v>
      </c>
      <c r="AN147" s="54" t="s">
        <v>797</v>
      </c>
      <c r="AO147" s="12">
        <v>0</v>
      </c>
      <c r="AP147" s="183" t="s">
        <v>867</v>
      </c>
      <c r="AQ147" s="194">
        <v>5</v>
      </c>
      <c r="AR147" s="195" t="s">
        <v>798</v>
      </c>
      <c r="AS147" s="180">
        <v>0</v>
      </c>
      <c r="AT147" s="181">
        <v>5.0999999999999996</v>
      </c>
      <c r="AU147" s="184">
        <v>0</v>
      </c>
      <c r="AV147" s="184">
        <v>0</v>
      </c>
      <c r="AW147" s="182" t="s">
        <v>797</v>
      </c>
      <c r="AX147" s="95" t="s">
        <v>897</v>
      </c>
      <c r="AY147" s="96" t="e">
        <v>#VALUE!</v>
      </c>
      <c r="AZ147" s="97">
        <v>0</v>
      </c>
    </row>
    <row r="148" spans="3:52" ht="15" customHeight="1" x14ac:dyDescent="0.25">
      <c r="C148" s="90">
        <f t="shared" si="60"/>
        <v>9</v>
      </c>
      <c r="D148" s="3" t="s">
        <v>784</v>
      </c>
      <c r="E148" s="225" t="str">
        <f>_xlfn.XLOOKUP(D148, '[1]Парный рейтинг'!$D$10:$D$826,'[1]Парный рейтинг'!$P$10:$P$826, "")</f>
        <v/>
      </c>
      <c r="F148" s="172" t="str">
        <f t="shared" si="61"/>
        <v/>
      </c>
      <c r="G148" s="207" t="e">
        <f t="shared" si="44"/>
        <v>#VALUE!</v>
      </c>
      <c r="H148" s="176" t="str">
        <f t="shared" si="62"/>
        <v/>
      </c>
      <c r="I148" s="27" t="str">
        <f t="shared" si="45"/>
        <v>5,0*</v>
      </c>
      <c r="J148" s="208">
        <v>5</v>
      </c>
      <c r="K148" s="24" t="s">
        <v>798</v>
      </c>
      <c r="L148" s="2">
        <f t="shared" si="46"/>
        <v>0</v>
      </c>
      <c r="M148" s="5">
        <f t="shared" si="47"/>
        <v>5.0999999999999996</v>
      </c>
      <c r="N148" s="196">
        <f t="shared" si="48"/>
        <v>0</v>
      </c>
      <c r="O148" s="196">
        <f t="shared" si="49"/>
        <v>0</v>
      </c>
      <c r="P148" s="17" t="str">
        <f t="shared" si="50"/>
        <v/>
      </c>
      <c r="Q148" s="16" t="str">
        <f t="shared" si="51"/>
        <v>n/a</v>
      </c>
      <c r="R148" s="10" t="e">
        <f t="shared" si="52"/>
        <v>#VALUE!</v>
      </c>
      <c r="S148" s="25">
        <f t="shared" si="53"/>
        <v>0</v>
      </c>
      <c r="T148" s="11">
        <f t="shared" si="54"/>
        <v>0</v>
      </c>
      <c r="U148" s="12" t="str">
        <f t="shared" si="55"/>
        <v xml:space="preserve"> </v>
      </c>
      <c r="V148" s="13">
        <f t="shared" si="56"/>
        <v>0</v>
      </c>
      <c r="W148" s="53">
        <f t="shared" si="57"/>
        <v>0</v>
      </c>
      <c r="X148" s="54">
        <f t="shared" si="58"/>
        <v>0</v>
      </c>
      <c r="Y148" s="15" t="str">
        <f t="shared" si="59"/>
        <v>-</v>
      </c>
      <c r="Z148" s="54" t="s">
        <v>797</v>
      </c>
      <c r="AA148" s="12">
        <v>0</v>
      </c>
      <c r="AB148" s="54" t="s">
        <v>797</v>
      </c>
      <c r="AC148" s="12">
        <v>0</v>
      </c>
      <c r="AD148" s="54" t="s">
        <v>797</v>
      </c>
      <c r="AE148" s="12">
        <v>0</v>
      </c>
      <c r="AF148" s="54" t="s">
        <v>797</v>
      </c>
      <c r="AG148" s="12">
        <v>0</v>
      </c>
      <c r="AH148" s="54" t="s">
        <v>797</v>
      </c>
      <c r="AI148" s="12">
        <v>0</v>
      </c>
      <c r="AJ148" s="54" t="s">
        <v>797</v>
      </c>
      <c r="AK148" s="12">
        <v>0</v>
      </c>
      <c r="AL148" s="54" t="s">
        <v>797</v>
      </c>
      <c r="AM148" s="12">
        <v>0</v>
      </c>
      <c r="AN148" s="54" t="s">
        <v>797</v>
      </c>
      <c r="AO148" s="12">
        <v>0</v>
      </c>
      <c r="AP148" s="183" t="s">
        <v>867</v>
      </c>
      <c r="AQ148" s="194">
        <v>5</v>
      </c>
      <c r="AR148" s="195" t="s">
        <v>798</v>
      </c>
      <c r="AS148" s="180">
        <v>0</v>
      </c>
      <c r="AT148" s="181">
        <v>5.0999999999999996</v>
      </c>
      <c r="AU148" s="184">
        <v>0</v>
      </c>
      <c r="AV148" s="184">
        <v>0</v>
      </c>
      <c r="AW148" s="182" t="s">
        <v>797</v>
      </c>
      <c r="AX148" s="95" t="s">
        <v>897</v>
      </c>
      <c r="AY148" s="96" t="e">
        <v>#VALUE!</v>
      </c>
      <c r="AZ148" s="97">
        <v>0</v>
      </c>
    </row>
    <row r="149" spans="3:52" ht="15" customHeight="1" x14ac:dyDescent="0.25">
      <c r="C149" s="90">
        <f t="shared" si="60"/>
        <v>10</v>
      </c>
      <c r="D149" s="3" t="s">
        <v>759</v>
      </c>
      <c r="E149" s="225" t="str">
        <f>_xlfn.XLOOKUP(D149, '[1]Парный рейтинг'!$D$10:$D$826,'[1]Парный рейтинг'!$P$10:$P$826, "")</f>
        <v/>
      </c>
      <c r="F149" s="172" t="str">
        <f t="shared" si="61"/>
        <v/>
      </c>
      <c r="G149" s="207" t="e">
        <f t="shared" si="44"/>
        <v>#VALUE!</v>
      </c>
      <c r="H149" s="176" t="str">
        <f t="shared" si="62"/>
        <v/>
      </c>
      <c r="I149" s="27" t="str">
        <f t="shared" si="45"/>
        <v>5,0*</v>
      </c>
      <c r="J149" s="208">
        <v>5</v>
      </c>
      <c r="K149" s="24" t="s">
        <v>798</v>
      </c>
      <c r="L149" s="2">
        <f t="shared" si="46"/>
        <v>0</v>
      </c>
      <c r="M149" s="5">
        <f t="shared" si="47"/>
        <v>5.0999999999999996</v>
      </c>
      <c r="N149" s="196">
        <f t="shared" si="48"/>
        <v>0</v>
      </c>
      <c r="O149" s="196">
        <f t="shared" si="49"/>
        <v>0</v>
      </c>
      <c r="P149" s="17" t="str">
        <f t="shared" si="50"/>
        <v/>
      </c>
      <c r="Q149" s="16" t="str">
        <f t="shared" si="51"/>
        <v>n/a</v>
      </c>
      <c r="R149" s="10" t="e">
        <f t="shared" si="52"/>
        <v>#VALUE!</v>
      </c>
      <c r="S149" s="25">
        <f t="shared" si="53"/>
        <v>0</v>
      </c>
      <c r="T149" s="11">
        <f t="shared" si="54"/>
        <v>0</v>
      </c>
      <c r="U149" s="12" t="str">
        <f t="shared" si="55"/>
        <v xml:space="preserve"> </v>
      </c>
      <c r="V149" s="13">
        <f t="shared" si="56"/>
        <v>0</v>
      </c>
      <c r="W149" s="53">
        <f t="shared" si="57"/>
        <v>0</v>
      </c>
      <c r="X149" s="54">
        <f t="shared" si="58"/>
        <v>0</v>
      </c>
      <c r="Y149" s="15" t="str">
        <f t="shared" si="59"/>
        <v>-</v>
      </c>
      <c r="Z149" s="54" t="s">
        <v>797</v>
      </c>
      <c r="AA149" s="12">
        <v>0</v>
      </c>
      <c r="AB149" s="54" t="s">
        <v>797</v>
      </c>
      <c r="AC149" s="12">
        <v>0</v>
      </c>
      <c r="AD149" s="54" t="s">
        <v>797</v>
      </c>
      <c r="AE149" s="12">
        <v>0</v>
      </c>
      <c r="AF149" s="54" t="s">
        <v>797</v>
      </c>
      <c r="AG149" s="12">
        <v>0</v>
      </c>
      <c r="AH149" s="54" t="s">
        <v>797</v>
      </c>
      <c r="AI149" s="12">
        <v>0</v>
      </c>
      <c r="AJ149" s="54" t="s">
        <v>797</v>
      </c>
      <c r="AK149" s="12">
        <v>0</v>
      </c>
      <c r="AL149" s="54" t="s">
        <v>797</v>
      </c>
      <c r="AM149" s="12">
        <v>0</v>
      </c>
      <c r="AN149" s="54" t="s">
        <v>797</v>
      </c>
      <c r="AO149" s="12">
        <v>0</v>
      </c>
      <c r="AP149" s="183" t="s">
        <v>867</v>
      </c>
      <c r="AQ149" s="194">
        <v>5</v>
      </c>
      <c r="AR149" s="195" t="s">
        <v>798</v>
      </c>
      <c r="AS149" s="180">
        <v>0</v>
      </c>
      <c r="AT149" s="181">
        <v>5.0999999999999996</v>
      </c>
      <c r="AU149" s="184">
        <v>0</v>
      </c>
      <c r="AV149" s="184">
        <v>0</v>
      </c>
      <c r="AW149" s="182" t="s">
        <v>797</v>
      </c>
      <c r="AX149" s="95" t="s">
        <v>897</v>
      </c>
      <c r="AY149" s="96" t="e">
        <v>#VALUE!</v>
      </c>
      <c r="AZ149" s="97">
        <v>0</v>
      </c>
    </row>
    <row r="150" spans="3:52" ht="15" customHeight="1" x14ac:dyDescent="0.25">
      <c r="C150" s="90">
        <f t="shared" si="60"/>
        <v>11</v>
      </c>
      <c r="D150" s="3" t="s">
        <v>785</v>
      </c>
      <c r="E150" s="225" t="str">
        <f>_xlfn.XLOOKUP(D150, '[1]Парный рейтинг'!$D$10:$D$826,'[1]Парный рейтинг'!$P$10:$P$826, "")</f>
        <v/>
      </c>
      <c r="F150" s="172" t="str">
        <f t="shared" si="61"/>
        <v/>
      </c>
      <c r="G150" s="207" t="e">
        <f t="shared" si="44"/>
        <v>#VALUE!</v>
      </c>
      <c r="H150" s="176" t="str">
        <f t="shared" si="62"/>
        <v/>
      </c>
      <c r="I150" s="27" t="str">
        <f t="shared" si="45"/>
        <v>5,0*</v>
      </c>
      <c r="J150" s="208">
        <v>5</v>
      </c>
      <c r="K150" s="24" t="s">
        <v>798</v>
      </c>
      <c r="L150" s="2">
        <f t="shared" si="46"/>
        <v>0</v>
      </c>
      <c r="M150" s="5">
        <f t="shared" si="47"/>
        <v>5.0999999999999996</v>
      </c>
      <c r="N150" s="196">
        <f t="shared" si="48"/>
        <v>0</v>
      </c>
      <c r="O150" s="196">
        <f t="shared" si="49"/>
        <v>0</v>
      </c>
      <c r="P150" s="17" t="str">
        <f t="shared" si="50"/>
        <v/>
      </c>
      <c r="Q150" s="16" t="str">
        <f t="shared" si="51"/>
        <v>n/a</v>
      </c>
      <c r="R150" s="10" t="e">
        <f t="shared" si="52"/>
        <v>#VALUE!</v>
      </c>
      <c r="S150" s="25">
        <f t="shared" si="53"/>
        <v>0</v>
      </c>
      <c r="T150" s="11">
        <f t="shared" si="54"/>
        <v>0</v>
      </c>
      <c r="U150" s="12" t="str">
        <f t="shared" si="55"/>
        <v xml:space="preserve"> </v>
      </c>
      <c r="V150" s="13">
        <f t="shared" si="56"/>
        <v>0</v>
      </c>
      <c r="W150" s="53">
        <f t="shared" si="57"/>
        <v>0</v>
      </c>
      <c r="X150" s="54">
        <f t="shared" si="58"/>
        <v>0</v>
      </c>
      <c r="Y150" s="15" t="str">
        <f t="shared" si="59"/>
        <v>-</v>
      </c>
      <c r="Z150" s="54" t="s">
        <v>797</v>
      </c>
      <c r="AA150" s="12">
        <v>0</v>
      </c>
      <c r="AB150" s="54" t="s">
        <v>797</v>
      </c>
      <c r="AC150" s="12">
        <v>0</v>
      </c>
      <c r="AD150" s="54" t="s">
        <v>797</v>
      </c>
      <c r="AE150" s="12">
        <v>0</v>
      </c>
      <c r="AF150" s="54" t="s">
        <v>797</v>
      </c>
      <c r="AG150" s="12">
        <v>0</v>
      </c>
      <c r="AH150" s="54" t="s">
        <v>797</v>
      </c>
      <c r="AI150" s="12">
        <v>0</v>
      </c>
      <c r="AJ150" s="54" t="s">
        <v>797</v>
      </c>
      <c r="AK150" s="12">
        <v>0</v>
      </c>
      <c r="AL150" s="54" t="s">
        <v>797</v>
      </c>
      <c r="AM150" s="12">
        <v>0</v>
      </c>
      <c r="AN150" s="54" t="s">
        <v>797</v>
      </c>
      <c r="AO150" s="12">
        <v>0</v>
      </c>
      <c r="AP150" s="183" t="s">
        <v>867</v>
      </c>
      <c r="AQ150" s="194">
        <v>5</v>
      </c>
      <c r="AR150" s="195" t="s">
        <v>798</v>
      </c>
      <c r="AS150" s="180">
        <v>0</v>
      </c>
      <c r="AT150" s="181">
        <v>5.0999999999999996</v>
      </c>
      <c r="AU150" s="184">
        <v>0</v>
      </c>
      <c r="AV150" s="184">
        <v>0</v>
      </c>
      <c r="AW150" s="182" t="s">
        <v>797</v>
      </c>
      <c r="AX150" s="95" t="s">
        <v>897</v>
      </c>
      <c r="AY150" s="96" t="e">
        <v>#VALUE!</v>
      </c>
      <c r="AZ150" s="97">
        <v>0</v>
      </c>
    </row>
    <row r="151" spans="3:52" ht="15" customHeight="1" x14ac:dyDescent="0.25">
      <c r="C151" s="90">
        <f t="shared" si="60"/>
        <v>12</v>
      </c>
      <c r="D151" s="3" t="s">
        <v>754</v>
      </c>
      <c r="E151" s="225" t="str">
        <f>_xlfn.XLOOKUP(D151, '[1]Парный рейтинг'!$D$10:$D$826,'[1]Парный рейтинг'!$P$10:$P$826, "")</f>
        <v/>
      </c>
      <c r="F151" s="172" t="str">
        <f t="shared" si="61"/>
        <v/>
      </c>
      <c r="G151" s="207" t="e">
        <f t="shared" si="44"/>
        <v>#VALUE!</v>
      </c>
      <c r="H151" s="176" t="str">
        <f t="shared" si="62"/>
        <v/>
      </c>
      <c r="I151" s="27" t="str">
        <f t="shared" si="45"/>
        <v>5,0*</v>
      </c>
      <c r="J151" s="208">
        <v>5</v>
      </c>
      <c r="K151" s="24" t="s">
        <v>798</v>
      </c>
      <c r="L151" s="2">
        <f t="shared" si="46"/>
        <v>0</v>
      </c>
      <c r="M151" s="5">
        <f t="shared" si="47"/>
        <v>5.0999999999999996</v>
      </c>
      <c r="N151" s="196">
        <f t="shared" si="48"/>
        <v>0</v>
      </c>
      <c r="O151" s="196">
        <f t="shared" si="49"/>
        <v>0</v>
      </c>
      <c r="P151" s="17" t="str">
        <f t="shared" si="50"/>
        <v/>
      </c>
      <c r="Q151" s="16" t="str">
        <f t="shared" si="51"/>
        <v>n/a</v>
      </c>
      <c r="R151" s="10" t="e">
        <f t="shared" si="52"/>
        <v>#VALUE!</v>
      </c>
      <c r="S151" s="25">
        <f t="shared" si="53"/>
        <v>0</v>
      </c>
      <c r="T151" s="11">
        <f t="shared" si="54"/>
        <v>0</v>
      </c>
      <c r="U151" s="12" t="str">
        <f t="shared" si="55"/>
        <v xml:space="preserve"> </v>
      </c>
      <c r="V151" s="13">
        <f t="shared" si="56"/>
        <v>0</v>
      </c>
      <c r="W151" s="53">
        <f t="shared" si="57"/>
        <v>0</v>
      </c>
      <c r="X151" s="54">
        <f t="shared" si="58"/>
        <v>0</v>
      </c>
      <c r="Y151" s="15" t="str">
        <f t="shared" si="59"/>
        <v>-</v>
      </c>
      <c r="Z151" s="54" t="s">
        <v>797</v>
      </c>
      <c r="AA151" s="12">
        <v>0</v>
      </c>
      <c r="AB151" s="54" t="s">
        <v>797</v>
      </c>
      <c r="AC151" s="12">
        <v>0</v>
      </c>
      <c r="AD151" s="54" t="s">
        <v>797</v>
      </c>
      <c r="AE151" s="12">
        <v>0</v>
      </c>
      <c r="AF151" s="54" t="s">
        <v>797</v>
      </c>
      <c r="AG151" s="12">
        <v>0</v>
      </c>
      <c r="AH151" s="54" t="s">
        <v>797</v>
      </c>
      <c r="AI151" s="12">
        <v>0</v>
      </c>
      <c r="AJ151" s="54" t="s">
        <v>797</v>
      </c>
      <c r="AK151" s="12">
        <v>0</v>
      </c>
      <c r="AL151" s="54" t="s">
        <v>797</v>
      </c>
      <c r="AM151" s="12">
        <v>0</v>
      </c>
      <c r="AN151" s="54" t="s">
        <v>797</v>
      </c>
      <c r="AO151" s="12">
        <v>0</v>
      </c>
      <c r="AP151" s="183" t="s">
        <v>867</v>
      </c>
      <c r="AQ151" s="194">
        <v>5</v>
      </c>
      <c r="AR151" s="195" t="s">
        <v>798</v>
      </c>
      <c r="AS151" s="180">
        <v>0</v>
      </c>
      <c r="AT151" s="181">
        <v>5.0999999999999996</v>
      </c>
      <c r="AU151" s="184">
        <v>0</v>
      </c>
      <c r="AV151" s="184">
        <v>0</v>
      </c>
      <c r="AW151" s="182" t="s">
        <v>797</v>
      </c>
      <c r="AX151" s="95" t="s">
        <v>897</v>
      </c>
      <c r="AY151" s="96" t="e">
        <v>#VALUE!</v>
      </c>
      <c r="AZ151" s="97">
        <v>0</v>
      </c>
    </row>
    <row r="152" spans="3:52" ht="15" customHeight="1" x14ac:dyDescent="0.25">
      <c r="C152" s="90">
        <f t="shared" si="60"/>
        <v>13</v>
      </c>
      <c r="D152" s="3" t="s">
        <v>791</v>
      </c>
      <c r="E152" s="225" t="str">
        <f>_xlfn.XLOOKUP(D152, '[1]Парный рейтинг'!$D$10:$D$826,'[1]Парный рейтинг'!$P$10:$P$826, "")</f>
        <v/>
      </c>
      <c r="F152" s="172" t="str">
        <f t="shared" si="61"/>
        <v/>
      </c>
      <c r="G152" s="207" t="e">
        <f t="shared" si="44"/>
        <v>#VALUE!</v>
      </c>
      <c r="H152" s="176" t="str">
        <f t="shared" si="62"/>
        <v/>
      </c>
      <c r="I152" s="27" t="str">
        <f t="shared" si="45"/>
        <v>5,0*</v>
      </c>
      <c r="J152" s="208">
        <v>5</v>
      </c>
      <c r="K152" s="24" t="s">
        <v>798</v>
      </c>
      <c r="L152" s="2">
        <f t="shared" si="46"/>
        <v>0</v>
      </c>
      <c r="M152" s="5">
        <f t="shared" si="47"/>
        <v>5.0999999999999996</v>
      </c>
      <c r="N152" s="196">
        <f t="shared" si="48"/>
        <v>0</v>
      </c>
      <c r="O152" s="196">
        <f t="shared" si="49"/>
        <v>0</v>
      </c>
      <c r="P152" s="17" t="str">
        <f t="shared" si="50"/>
        <v/>
      </c>
      <c r="Q152" s="16" t="str">
        <f t="shared" si="51"/>
        <v>n/a</v>
      </c>
      <c r="R152" s="10" t="e">
        <f t="shared" si="52"/>
        <v>#VALUE!</v>
      </c>
      <c r="S152" s="25">
        <f t="shared" si="53"/>
        <v>0</v>
      </c>
      <c r="T152" s="11">
        <f t="shared" si="54"/>
        <v>0</v>
      </c>
      <c r="U152" s="12" t="str">
        <f t="shared" si="55"/>
        <v xml:space="preserve"> </v>
      </c>
      <c r="V152" s="13">
        <f t="shared" si="56"/>
        <v>0</v>
      </c>
      <c r="W152" s="53">
        <f t="shared" si="57"/>
        <v>0</v>
      </c>
      <c r="X152" s="54">
        <f t="shared" si="58"/>
        <v>0</v>
      </c>
      <c r="Y152" s="15" t="str">
        <f t="shared" si="59"/>
        <v>-</v>
      </c>
      <c r="Z152" s="54" t="s">
        <v>797</v>
      </c>
      <c r="AA152" s="12">
        <v>0</v>
      </c>
      <c r="AB152" s="54" t="s">
        <v>797</v>
      </c>
      <c r="AC152" s="12">
        <v>0</v>
      </c>
      <c r="AD152" s="54" t="s">
        <v>797</v>
      </c>
      <c r="AE152" s="12">
        <v>0</v>
      </c>
      <c r="AF152" s="54" t="s">
        <v>797</v>
      </c>
      <c r="AG152" s="12">
        <v>0</v>
      </c>
      <c r="AH152" s="54" t="s">
        <v>797</v>
      </c>
      <c r="AI152" s="12">
        <v>0</v>
      </c>
      <c r="AJ152" s="54" t="s">
        <v>797</v>
      </c>
      <c r="AK152" s="12">
        <v>0</v>
      </c>
      <c r="AL152" s="54" t="s">
        <v>797</v>
      </c>
      <c r="AM152" s="12">
        <v>0</v>
      </c>
      <c r="AN152" s="54" t="s">
        <v>797</v>
      </c>
      <c r="AO152" s="12">
        <v>0</v>
      </c>
      <c r="AP152" s="183" t="s">
        <v>867</v>
      </c>
      <c r="AQ152" s="194">
        <v>5</v>
      </c>
      <c r="AR152" s="195" t="s">
        <v>798</v>
      </c>
      <c r="AS152" s="180">
        <v>0</v>
      </c>
      <c r="AT152" s="181">
        <v>5.0999999999999996</v>
      </c>
      <c r="AU152" s="184">
        <v>0</v>
      </c>
      <c r="AV152" s="184">
        <v>0</v>
      </c>
      <c r="AW152" s="182" t="s">
        <v>797</v>
      </c>
      <c r="AX152" s="95" t="s">
        <v>897</v>
      </c>
      <c r="AY152" s="96" t="e">
        <v>#VALUE!</v>
      </c>
      <c r="AZ152" s="97">
        <v>0</v>
      </c>
    </row>
    <row r="153" spans="3:52" ht="15" customHeight="1" x14ac:dyDescent="0.25">
      <c r="C153" s="90">
        <f t="shared" si="60"/>
        <v>14</v>
      </c>
      <c r="D153" s="3" t="s">
        <v>752</v>
      </c>
      <c r="E153" s="225" t="str">
        <f>_xlfn.XLOOKUP(D153, '[1]Парный рейтинг'!$D$10:$D$826,'[1]Парный рейтинг'!$P$10:$P$826, "")</f>
        <v/>
      </c>
      <c r="F153" s="172" t="str">
        <f t="shared" si="61"/>
        <v/>
      </c>
      <c r="G153" s="207" t="e">
        <f t="shared" si="44"/>
        <v>#VALUE!</v>
      </c>
      <c r="H153" s="176" t="str">
        <f t="shared" si="62"/>
        <v/>
      </c>
      <c r="I153" s="27" t="str">
        <f t="shared" si="45"/>
        <v>5,0*</v>
      </c>
      <c r="J153" s="208">
        <v>5</v>
      </c>
      <c r="K153" s="24" t="s">
        <v>798</v>
      </c>
      <c r="L153" s="2">
        <f t="shared" si="46"/>
        <v>0</v>
      </c>
      <c r="M153" s="5">
        <f t="shared" si="47"/>
        <v>5.0999999999999996</v>
      </c>
      <c r="N153" s="196">
        <f t="shared" si="48"/>
        <v>0</v>
      </c>
      <c r="O153" s="196">
        <f t="shared" si="49"/>
        <v>0</v>
      </c>
      <c r="P153" s="17" t="str">
        <f t="shared" si="50"/>
        <v/>
      </c>
      <c r="Q153" s="16" t="str">
        <f t="shared" si="51"/>
        <v>n/a</v>
      </c>
      <c r="R153" s="10" t="e">
        <f t="shared" si="52"/>
        <v>#VALUE!</v>
      </c>
      <c r="S153" s="25">
        <f t="shared" si="53"/>
        <v>0</v>
      </c>
      <c r="T153" s="11">
        <f t="shared" si="54"/>
        <v>0</v>
      </c>
      <c r="U153" s="12" t="str">
        <f t="shared" si="55"/>
        <v xml:space="preserve"> </v>
      </c>
      <c r="V153" s="13">
        <f t="shared" si="56"/>
        <v>0</v>
      </c>
      <c r="W153" s="53">
        <f t="shared" si="57"/>
        <v>0</v>
      </c>
      <c r="X153" s="54">
        <f t="shared" si="58"/>
        <v>0</v>
      </c>
      <c r="Y153" s="15" t="str">
        <f t="shared" si="59"/>
        <v>-</v>
      </c>
      <c r="Z153" s="54" t="s">
        <v>797</v>
      </c>
      <c r="AA153" s="12">
        <v>0</v>
      </c>
      <c r="AB153" s="54" t="s">
        <v>797</v>
      </c>
      <c r="AC153" s="12">
        <v>0</v>
      </c>
      <c r="AD153" s="54" t="s">
        <v>797</v>
      </c>
      <c r="AE153" s="12">
        <v>0</v>
      </c>
      <c r="AF153" s="54" t="s">
        <v>797</v>
      </c>
      <c r="AG153" s="12">
        <v>0</v>
      </c>
      <c r="AH153" s="54" t="s">
        <v>797</v>
      </c>
      <c r="AI153" s="12">
        <v>0</v>
      </c>
      <c r="AJ153" s="54" t="s">
        <v>797</v>
      </c>
      <c r="AK153" s="12">
        <v>0</v>
      </c>
      <c r="AL153" s="54" t="s">
        <v>797</v>
      </c>
      <c r="AM153" s="12">
        <v>0</v>
      </c>
      <c r="AN153" s="54" t="s">
        <v>797</v>
      </c>
      <c r="AO153" s="12">
        <v>0</v>
      </c>
      <c r="AP153" s="183" t="s">
        <v>867</v>
      </c>
      <c r="AQ153" s="194">
        <v>5</v>
      </c>
      <c r="AR153" s="195" t="s">
        <v>798</v>
      </c>
      <c r="AS153" s="180">
        <v>0</v>
      </c>
      <c r="AT153" s="181">
        <v>5.0999999999999996</v>
      </c>
      <c r="AU153" s="184">
        <v>0</v>
      </c>
      <c r="AV153" s="184">
        <v>0</v>
      </c>
      <c r="AW153" s="182" t="s">
        <v>797</v>
      </c>
      <c r="AX153" s="95" t="s">
        <v>897</v>
      </c>
      <c r="AY153" s="96" t="e">
        <v>#VALUE!</v>
      </c>
      <c r="AZ153" s="97">
        <v>0</v>
      </c>
    </row>
    <row r="154" spans="3:52" ht="15" customHeight="1" x14ac:dyDescent="0.25">
      <c r="C154" s="90">
        <f t="shared" si="60"/>
        <v>15</v>
      </c>
      <c r="D154" s="3" t="s">
        <v>792</v>
      </c>
      <c r="E154" s="225" t="str">
        <f>_xlfn.XLOOKUP(D154, '[1]Парный рейтинг'!$D$10:$D$826,'[1]Парный рейтинг'!$P$10:$P$826, "")</f>
        <v/>
      </c>
      <c r="F154" s="172" t="str">
        <f t="shared" si="61"/>
        <v/>
      </c>
      <c r="G154" s="207" t="e">
        <f t="shared" si="44"/>
        <v>#VALUE!</v>
      </c>
      <c r="H154" s="176" t="str">
        <f t="shared" si="62"/>
        <v/>
      </c>
      <c r="I154" s="27" t="str">
        <f t="shared" si="45"/>
        <v>5,0*</v>
      </c>
      <c r="J154" s="208">
        <v>5</v>
      </c>
      <c r="K154" s="24" t="s">
        <v>798</v>
      </c>
      <c r="L154" s="2">
        <f t="shared" si="46"/>
        <v>0</v>
      </c>
      <c r="M154" s="5">
        <f t="shared" si="47"/>
        <v>5.0999999999999996</v>
      </c>
      <c r="N154" s="196">
        <f t="shared" si="48"/>
        <v>0</v>
      </c>
      <c r="O154" s="196">
        <f t="shared" si="49"/>
        <v>0</v>
      </c>
      <c r="P154" s="17" t="str">
        <f t="shared" si="50"/>
        <v/>
      </c>
      <c r="Q154" s="16" t="str">
        <f t="shared" si="51"/>
        <v>n/a</v>
      </c>
      <c r="R154" s="10" t="e">
        <f t="shared" si="52"/>
        <v>#VALUE!</v>
      </c>
      <c r="S154" s="25">
        <f t="shared" si="53"/>
        <v>0</v>
      </c>
      <c r="T154" s="11">
        <f t="shared" si="54"/>
        <v>0</v>
      </c>
      <c r="U154" s="12" t="str">
        <f t="shared" si="55"/>
        <v xml:space="preserve"> </v>
      </c>
      <c r="V154" s="13">
        <f t="shared" si="56"/>
        <v>0</v>
      </c>
      <c r="W154" s="53">
        <f t="shared" si="57"/>
        <v>0</v>
      </c>
      <c r="X154" s="54">
        <f t="shared" si="58"/>
        <v>0</v>
      </c>
      <c r="Y154" s="15" t="str">
        <f t="shared" si="59"/>
        <v>-</v>
      </c>
      <c r="Z154" s="54" t="s">
        <v>797</v>
      </c>
      <c r="AA154" s="12">
        <v>0</v>
      </c>
      <c r="AB154" s="54" t="s">
        <v>797</v>
      </c>
      <c r="AC154" s="12">
        <v>0</v>
      </c>
      <c r="AD154" s="54" t="s">
        <v>797</v>
      </c>
      <c r="AE154" s="12">
        <v>0</v>
      </c>
      <c r="AF154" s="54" t="s">
        <v>797</v>
      </c>
      <c r="AG154" s="12">
        <v>0</v>
      </c>
      <c r="AH154" s="54" t="s">
        <v>797</v>
      </c>
      <c r="AI154" s="12">
        <v>0</v>
      </c>
      <c r="AJ154" s="54" t="s">
        <v>797</v>
      </c>
      <c r="AK154" s="12">
        <v>0</v>
      </c>
      <c r="AL154" s="54" t="s">
        <v>797</v>
      </c>
      <c r="AM154" s="12">
        <v>0</v>
      </c>
      <c r="AN154" s="54" t="s">
        <v>797</v>
      </c>
      <c r="AO154" s="12">
        <v>0</v>
      </c>
      <c r="AP154" s="183" t="s">
        <v>867</v>
      </c>
      <c r="AQ154" s="194">
        <v>5</v>
      </c>
      <c r="AR154" s="195" t="s">
        <v>798</v>
      </c>
      <c r="AS154" s="180">
        <v>0</v>
      </c>
      <c r="AT154" s="181">
        <v>5.0999999999999996</v>
      </c>
      <c r="AU154" s="184">
        <v>0</v>
      </c>
      <c r="AV154" s="184">
        <v>0</v>
      </c>
      <c r="AW154" s="182" t="s">
        <v>797</v>
      </c>
      <c r="AX154" s="95" t="s">
        <v>897</v>
      </c>
      <c r="AY154" s="96" t="e">
        <v>#VALUE!</v>
      </c>
      <c r="AZ154" s="97">
        <v>0</v>
      </c>
    </row>
    <row r="155" spans="3:52" ht="15" customHeight="1" x14ac:dyDescent="0.25">
      <c r="C155" s="90">
        <f t="shared" si="60"/>
        <v>16</v>
      </c>
      <c r="D155" s="3" t="s">
        <v>763</v>
      </c>
      <c r="E155" s="225" t="str">
        <f>_xlfn.XLOOKUP(D155, '[1]Парный рейтинг'!$D$10:$D$826,'[1]Парный рейтинг'!$P$10:$P$826, "")</f>
        <v/>
      </c>
      <c r="F155" s="172" t="str">
        <f t="shared" si="61"/>
        <v/>
      </c>
      <c r="G155" s="207" t="e">
        <f t="shared" si="44"/>
        <v>#VALUE!</v>
      </c>
      <c r="H155" s="176" t="str">
        <f t="shared" si="62"/>
        <v/>
      </c>
      <c r="I155" s="27" t="str">
        <f t="shared" si="45"/>
        <v>5,0</v>
      </c>
      <c r="J155" s="208">
        <v>5</v>
      </c>
      <c r="K155" s="24" t="s">
        <v>797</v>
      </c>
      <c r="L155" s="2">
        <f t="shared" si="46"/>
        <v>0</v>
      </c>
      <c r="M155" s="5">
        <f t="shared" si="47"/>
        <v>5</v>
      </c>
      <c r="N155" s="196">
        <f t="shared" si="48"/>
        <v>0</v>
      </c>
      <c r="O155" s="196">
        <f t="shared" si="49"/>
        <v>0</v>
      </c>
      <c r="P155" s="17" t="str">
        <f t="shared" si="50"/>
        <v/>
      </c>
      <c r="Q155" s="16" t="str">
        <f t="shared" si="51"/>
        <v>n/a</v>
      </c>
      <c r="R155" s="10" t="e">
        <f t="shared" si="52"/>
        <v>#VALUE!</v>
      </c>
      <c r="S155" s="25">
        <f t="shared" si="53"/>
        <v>0</v>
      </c>
      <c r="T155" s="11">
        <f t="shared" si="54"/>
        <v>0</v>
      </c>
      <c r="U155" s="12" t="str">
        <f t="shared" si="55"/>
        <v xml:space="preserve"> </v>
      </c>
      <c r="V155" s="13">
        <f t="shared" si="56"/>
        <v>0</v>
      </c>
      <c r="W155" s="53">
        <f t="shared" si="57"/>
        <v>0</v>
      </c>
      <c r="X155" s="54">
        <f t="shared" si="58"/>
        <v>0</v>
      </c>
      <c r="Y155" s="15" t="str">
        <f t="shared" si="59"/>
        <v>-</v>
      </c>
      <c r="Z155" s="54" t="s">
        <v>797</v>
      </c>
      <c r="AA155" s="12">
        <v>0</v>
      </c>
      <c r="AB155" s="54" t="s">
        <v>797</v>
      </c>
      <c r="AC155" s="12">
        <v>0</v>
      </c>
      <c r="AD155" s="54" t="s">
        <v>797</v>
      </c>
      <c r="AE155" s="12">
        <v>0</v>
      </c>
      <c r="AF155" s="54" t="s">
        <v>797</v>
      </c>
      <c r="AG155" s="12">
        <v>0</v>
      </c>
      <c r="AH155" s="54" t="s">
        <v>797</v>
      </c>
      <c r="AI155" s="12">
        <v>0</v>
      </c>
      <c r="AJ155" s="54" t="s">
        <v>797</v>
      </c>
      <c r="AK155" s="12">
        <v>0</v>
      </c>
      <c r="AL155" s="54" t="s">
        <v>797</v>
      </c>
      <c r="AM155" s="12">
        <v>0</v>
      </c>
      <c r="AN155" s="54" t="s">
        <v>797</v>
      </c>
      <c r="AO155" s="12">
        <v>0</v>
      </c>
      <c r="AP155" s="183" t="s">
        <v>893</v>
      </c>
      <c r="AQ155" s="194">
        <v>5</v>
      </c>
      <c r="AR155" s="195" t="s">
        <v>797</v>
      </c>
      <c r="AS155" s="180">
        <v>0</v>
      </c>
      <c r="AT155" s="181">
        <v>5</v>
      </c>
      <c r="AU155" s="184">
        <v>0</v>
      </c>
      <c r="AV155" s="184">
        <v>0</v>
      </c>
      <c r="AW155" s="182" t="s">
        <v>797</v>
      </c>
      <c r="AX155" s="95" t="s">
        <v>897</v>
      </c>
      <c r="AY155" s="96" t="e">
        <v>#VALUE!</v>
      </c>
      <c r="AZ155" s="97">
        <v>0</v>
      </c>
    </row>
    <row r="156" spans="3:52" ht="15" customHeight="1" x14ac:dyDescent="0.25">
      <c r="C156" s="90">
        <f t="shared" si="60"/>
        <v>17</v>
      </c>
      <c r="D156" s="3" t="s">
        <v>126</v>
      </c>
      <c r="E156" s="225" t="str">
        <f>_xlfn.XLOOKUP(D156, '[1]Парный рейтинг'!$D$10:$D$826,'[1]Парный рейтинг'!$P$10:$P$826, "")</f>
        <v>4,5*</v>
      </c>
      <c r="F156" s="172" t="str">
        <f t="shared" si="61"/>
        <v>4,5*</v>
      </c>
      <c r="G156" s="207">
        <f t="shared" si="44"/>
        <v>4.5</v>
      </c>
      <c r="H156" s="176" t="str">
        <f t="shared" si="62"/>
        <v>*</v>
      </c>
      <c r="I156" s="27" t="str">
        <f t="shared" si="45"/>
        <v>5,0</v>
      </c>
      <c r="J156" s="208">
        <v>5</v>
      </c>
      <c r="K156" s="226"/>
      <c r="L156" s="2">
        <f t="shared" si="46"/>
        <v>0</v>
      </c>
      <c r="M156" s="5">
        <f t="shared" si="47"/>
        <v>5</v>
      </c>
      <c r="N156" s="196">
        <f t="shared" si="48"/>
        <v>0</v>
      </c>
      <c r="O156" s="196">
        <f t="shared" si="49"/>
        <v>0</v>
      </c>
      <c r="P156" s="17" t="str">
        <f t="shared" si="50"/>
        <v/>
      </c>
      <c r="Q156" s="16" t="str">
        <f t="shared" si="51"/>
        <v>n/a</v>
      </c>
      <c r="R156" s="10" t="e">
        <f t="shared" si="52"/>
        <v>#VALUE!</v>
      </c>
      <c r="S156" s="25">
        <f t="shared" si="53"/>
        <v>0</v>
      </c>
      <c r="T156" s="11">
        <f t="shared" si="54"/>
        <v>0</v>
      </c>
      <c r="U156" s="12" t="str">
        <f t="shared" si="55"/>
        <v xml:space="preserve"> </v>
      </c>
      <c r="V156" s="13">
        <f t="shared" si="56"/>
        <v>0</v>
      </c>
      <c r="W156" s="53">
        <f t="shared" si="57"/>
        <v>0</v>
      </c>
      <c r="X156" s="54">
        <f t="shared" si="58"/>
        <v>0</v>
      </c>
      <c r="Y156" s="15" t="str">
        <f t="shared" si="59"/>
        <v>-</v>
      </c>
      <c r="Z156" s="54" t="s">
        <v>797</v>
      </c>
      <c r="AA156" s="12">
        <v>0</v>
      </c>
      <c r="AB156" s="54" t="s">
        <v>797</v>
      </c>
      <c r="AC156" s="12">
        <v>0</v>
      </c>
      <c r="AD156" s="54" t="s">
        <v>797</v>
      </c>
      <c r="AE156" s="12">
        <v>0</v>
      </c>
      <c r="AF156" s="54" t="s">
        <v>797</v>
      </c>
      <c r="AG156" s="12">
        <v>0</v>
      </c>
      <c r="AH156" s="54" t="s">
        <v>797</v>
      </c>
      <c r="AI156" s="12">
        <v>0</v>
      </c>
      <c r="AJ156" s="54" t="s">
        <v>797</v>
      </c>
      <c r="AK156" s="12">
        <v>0</v>
      </c>
      <c r="AL156" s="54" t="s">
        <v>797</v>
      </c>
      <c r="AM156" s="12">
        <v>0</v>
      </c>
      <c r="AN156" s="54" t="s">
        <v>797</v>
      </c>
      <c r="AO156" s="12">
        <v>0</v>
      </c>
      <c r="AP156" s="183" t="s">
        <v>893</v>
      </c>
      <c r="AQ156" s="194">
        <v>5</v>
      </c>
      <c r="AR156" s="195" t="s">
        <v>797</v>
      </c>
      <c r="AS156" s="180">
        <v>0</v>
      </c>
      <c r="AT156" s="181">
        <v>5</v>
      </c>
      <c r="AU156" s="184">
        <v>0</v>
      </c>
      <c r="AV156" s="184">
        <v>0</v>
      </c>
      <c r="AW156" s="182" t="s">
        <v>797</v>
      </c>
      <c r="AX156" s="95" t="s">
        <v>897</v>
      </c>
      <c r="AY156" s="96" t="e">
        <v>#VALUE!</v>
      </c>
      <c r="AZ156" s="97">
        <v>0</v>
      </c>
    </row>
    <row r="157" spans="3:52" ht="15" customHeight="1" x14ac:dyDescent="0.25">
      <c r="C157" s="90">
        <f t="shared" si="60"/>
        <v>18</v>
      </c>
      <c r="D157" s="3" t="s">
        <v>138</v>
      </c>
      <c r="E157" s="225" t="str">
        <f>_xlfn.XLOOKUP(D157, '[1]Парный рейтинг'!$D$10:$D$826,'[1]Парный рейтинг'!$P$10:$P$826, "")</f>
        <v/>
      </c>
      <c r="F157" s="172" t="str">
        <f t="shared" si="61"/>
        <v/>
      </c>
      <c r="G157" s="207" t="e">
        <f t="shared" si="44"/>
        <v>#VALUE!</v>
      </c>
      <c r="H157" s="176" t="str">
        <f t="shared" si="62"/>
        <v/>
      </c>
      <c r="I157" s="27" t="str">
        <f t="shared" si="45"/>
        <v>5,0</v>
      </c>
      <c r="J157" s="208">
        <v>5</v>
      </c>
      <c r="K157" s="24" t="s">
        <v>797</v>
      </c>
      <c r="L157" s="2">
        <f t="shared" si="46"/>
        <v>0</v>
      </c>
      <c r="M157" s="5">
        <f t="shared" si="47"/>
        <v>5</v>
      </c>
      <c r="N157" s="196">
        <f t="shared" si="48"/>
        <v>0</v>
      </c>
      <c r="O157" s="196">
        <f t="shared" si="49"/>
        <v>0</v>
      </c>
      <c r="P157" s="17" t="str">
        <f t="shared" si="50"/>
        <v/>
      </c>
      <c r="Q157" s="16" t="str">
        <f t="shared" si="51"/>
        <v>n/a</v>
      </c>
      <c r="R157" s="10" t="e">
        <f t="shared" si="52"/>
        <v>#VALUE!</v>
      </c>
      <c r="S157" s="25">
        <f t="shared" si="53"/>
        <v>0</v>
      </c>
      <c r="T157" s="11">
        <f t="shared" si="54"/>
        <v>0</v>
      </c>
      <c r="U157" s="12" t="str">
        <f t="shared" si="55"/>
        <v xml:space="preserve"> </v>
      </c>
      <c r="V157" s="13">
        <f t="shared" si="56"/>
        <v>0</v>
      </c>
      <c r="W157" s="53">
        <f t="shared" si="57"/>
        <v>0</v>
      </c>
      <c r="X157" s="54">
        <f t="shared" si="58"/>
        <v>0</v>
      </c>
      <c r="Y157" s="15" t="str">
        <f t="shared" si="59"/>
        <v>-</v>
      </c>
      <c r="Z157" s="54" t="s">
        <v>797</v>
      </c>
      <c r="AA157" s="12">
        <v>0</v>
      </c>
      <c r="AB157" s="54" t="s">
        <v>797</v>
      </c>
      <c r="AC157" s="12">
        <v>0</v>
      </c>
      <c r="AD157" s="54" t="s">
        <v>797</v>
      </c>
      <c r="AE157" s="12">
        <v>0</v>
      </c>
      <c r="AF157" s="54" t="s">
        <v>797</v>
      </c>
      <c r="AG157" s="12">
        <v>0</v>
      </c>
      <c r="AH157" s="54" t="s">
        <v>797</v>
      </c>
      <c r="AI157" s="12">
        <v>0</v>
      </c>
      <c r="AJ157" s="54" t="s">
        <v>797</v>
      </c>
      <c r="AK157" s="12">
        <v>0</v>
      </c>
      <c r="AL157" s="54" t="s">
        <v>797</v>
      </c>
      <c r="AM157" s="12">
        <v>0</v>
      </c>
      <c r="AN157" s="54" t="s">
        <v>797</v>
      </c>
      <c r="AO157" s="12">
        <v>0</v>
      </c>
      <c r="AP157" s="183" t="s">
        <v>893</v>
      </c>
      <c r="AQ157" s="194">
        <v>5</v>
      </c>
      <c r="AR157" s="195" t="s">
        <v>797</v>
      </c>
      <c r="AS157" s="180">
        <v>0</v>
      </c>
      <c r="AT157" s="181">
        <v>5</v>
      </c>
      <c r="AU157" s="184">
        <v>0</v>
      </c>
      <c r="AV157" s="184">
        <v>0</v>
      </c>
      <c r="AW157" s="182" t="s">
        <v>797</v>
      </c>
      <c r="AX157" s="95" t="s">
        <v>897</v>
      </c>
      <c r="AY157" s="96" t="e">
        <v>#VALUE!</v>
      </c>
      <c r="AZ157" s="97">
        <v>0</v>
      </c>
    </row>
    <row r="158" spans="3:52" ht="15" customHeight="1" x14ac:dyDescent="0.25">
      <c r="C158" s="90">
        <f t="shared" si="60"/>
        <v>19</v>
      </c>
      <c r="D158" s="3" t="s">
        <v>139</v>
      </c>
      <c r="E158" s="225" t="str">
        <f>_xlfn.XLOOKUP(D158, '[1]Парный рейтинг'!$D$10:$D$826,'[1]Парный рейтинг'!$P$10:$P$826, "")</f>
        <v/>
      </c>
      <c r="F158" s="172" t="str">
        <f t="shared" si="61"/>
        <v/>
      </c>
      <c r="G158" s="207" t="e">
        <f t="shared" si="44"/>
        <v>#VALUE!</v>
      </c>
      <c r="H158" s="176" t="str">
        <f t="shared" si="62"/>
        <v/>
      </c>
      <c r="I158" s="27" t="str">
        <f t="shared" si="45"/>
        <v>5,0</v>
      </c>
      <c r="J158" s="208">
        <v>5</v>
      </c>
      <c r="K158" s="24" t="s">
        <v>797</v>
      </c>
      <c r="L158" s="2">
        <f t="shared" si="46"/>
        <v>0</v>
      </c>
      <c r="M158" s="5">
        <f t="shared" si="47"/>
        <v>5</v>
      </c>
      <c r="N158" s="196">
        <f t="shared" si="48"/>
        <v>0</v>
      </c>
      <c r="O158" s="196">
        <f t="shared" si="49"/>
        <v>0</v>
      </c>
      <c r="P158" s="17" t="str">
        <f t="shared" si="50"/>
        <v/>
      </c>
      <c r="Q158" s="16" t="str">
        <f t="shared" si="51"/>
        <v>n/a</v>
      </c>
      <c r="R158" s="10" t="e">
        <f t="shared" si="52"/>
        <v>#VALUE!</v>
      </c>
      <c r="S158" s="25">
        <f t="shared" si="53"/>
        <v>0</v>
      </c>
      <c r="T158" s="11">
        <f t="shared" si="54"/>
        <v>0</v>
      </c>
      <c r="U158" s="12" t="str">
        <f t="shared" si="55"/>
        <v xml:space="preserve"> </v>
      </c>
      <c r="V158" s="13">
        <f t="shared" si="56"/>
        <v>0</v>
      </c>
      <c r="W158" s="53">
        <f t="shared" si="57"/>
        <v>0</v>
      </c>
      <c r="X158" s="54">
        <f t="shared" si="58"/>
        <v>0</v>
      </c>
      <c r="Y158" s="15" t="str">
        <f t="shared" si="59"/>
        <v>-</v>
      </c>
      <c r="Z158" s="54" t="s">
        <v>797</v>
      </c>
      <c r="AA158" s="12">
        <v>0</v>
      </c>
      <c r="AB158" s="54" t="s">
        <v>797</v>
      </c>
      <c r="AC158" s="12">
        <v>0</v>
      </c>
      <c r="AD158" s="54" t="s">
        <v>797</v>
      </c>
      <c r="AE158" s="12">
        <v>0</v>
      </c>
      <c r="AF158" s="54" t="s">
        <v>797</v>
      </c>
      <c r="AG158" s="12">
        <v>0</v>
      </c>
      <c r="AH158" s="54" t="s">
        <v>797</v>
      </c>
      <c r="AI158" s="12">
        <v>0</v>
      </c>
      <c r="AJ158" s="54" t="s">
        <v>797</v>
      </c>
      <c r="AK158" s="12">
        <v>0</v>
      </c>
      <c r="AL158" s="54" t="s">
        <v>797</v>
      </c>
      <c r="AM158" s="12">
        <v>0</v>
      </c>
      <c r="AN158" s="54" t="s">
        <v>797</v>
      </c>
      <c r="AO158" s="12">
        <v>0</v>
      </c>
      <c r="AP158" s="183" t="s">
        <v>893</v>
      </c>
      <c r="AQ158" s="194">
        <v>5</v>
      </c>
      <c r="AR158" s="195" t="s">
        <v>797</v>
      </c>
      <c r="AS158" s="180">
        <v>0</v>
      </c>
      <c r="AT158" s="181">
        <v>5</v>
      </c>
      <c r="AU158" s="184">
        <v>0</v>
      </c>
      <c r="AV158" s="184">
        <v>0</v>
      </c>
      <c r="AW158" s="182" t="s">
        <v>797</v>
      </c>
      <c r="AX158" s="95" t="s">
        <v>897</v>
      </c>
      <c r="AY158" s="96" t="e">
        <v>#VALUE!</v>
      </c>
      <c r="AZ158" s="97">
        <v>0</v>
      </c>
    </row>
    <row r="159" spans="3:52" ht="15" customHeight="1" x14ac:dyDescent="0.25">
      <c r="C159" s="90">
        <f t="shared" si="60"/>
        <v>20</v>
      </c>
      <c r="D159" s="3" t="s">
        <v>874</v>
      </c>
      <c r="E159" s="225" t="str">
        <f>_xlfn.XLOOKUP(D159, '[1]Парный рейтинг'!$D$10:$D$826,'[1]Парный рейтинг'!$P$10:$P$826, "")</f>
        <v/>
      </c>
      <c r="F159" s="172" t="str">
        <f t="shared" si="61"/>
        <v/>
      </c>
      <c r="G159" s="207" t="e">
        <f t="shared" si="44"/>
        <v>#VALUE!</v>
      </c>
      <c r="H159" s="176" t="str">
        <f t="shared" si="62"/>
        <v/>
      </c>
      <c r="I159" s="27" t="str">
        <f t="shared" si="45"/>
        <v>5,0</v>
      </c>
      <c r="J159" s="208">
        <v>5</v>
      </c>
      <c r="K159" s="24" t="s">
        <v>797</v>
      </c>
      <c r="L159" s="201">
        <f t="shared" si="46"/>
        <v>0</v>
      </c>
      <c r="M159" s="200">
        <f t="shared" si="47"/>
        <v>5</v>
      </c>
      <c r="N159" s="202">
        <f t="shared" si="48"/>
        <v>0</v>
      </c>
      <c r="O159" s="202">
        <f t="shared" si="49"/>
        <v>0</v>
      </c>
      <c r="P159" s="17" t="str">
        <f t="shared" si="50"/>
        <v/>
      </c>
      <c r="Q159" s="16" t="str">
        <f t="shared" si="51"/>
        <v>n/a</v>
      </c>
      <c r="R159" s="10" t="e">
        <f t="shared" si="52"/>
        <v>#VALUE!</v>
      </c>
      <c r="S159" s="25">
        <f t="shared" si="53"/>
        <v>0</v>
      </c>
      <c r="T159" s="11">
        <f t="shared" si="54"/>
        <v>0</v>
      </c>
      <c r="U159" s="12" t="str">
        <f t="shared" si="55"/>
        <v xml:space="preserve"> </v>
      </c>
      <c r="V159" s="13">
        <f t="shared" si="56"/>
        <v>0</v>
      </c>
      <c r="W159" s="53">
        <f t="shared" si="57"/>
        <v>0</v>
      </c>
      <c r="X159" s="54">
        <f t="shared" si="58"/>
        <v>0</v>
      </c>
      <c r="Y159" s="15" t="str">
        <f t="shared" si="59"/>
        <v>-</v>
      </c>
      <c r="Z159" s="54" t="s">
        <v>797</v>
      </c>
      <c r="AA159" s="12">
        <v>0</v>
      </c>
      <c r="AB159" s="54" t="s">
        <v>797</v>
      </c>
      <c r="AC159" s="12">
        <v>0</v>
      </c>
      <c r="AD159" s="54" t="s">
        <v>797</v>
      </c>
      <c r="AE159" s="12">
        <v>0</v>
      </c>
      <c r="AF159" s="54" t="s">
        <v>797</v>
      </c>
      <c r="AG159" s="12">
        <v>0</v>
      </c>
      <c r="AH159" s="54" t="s">
        <v>797</v>
      </c>
      <c r="AI159" s="12">
        <v>0</v>
      </c>
      <c r="AJ159" s="54" t="s">
        <v>797</v>
      </c>
      <c r="AK159" s="12">
        <v>0</v>
      </c>
      <c r="AL159" s="54" t="s">
        <v>797</v>
      </c>
      <c r="AM159" s="12">
        <v>0</v>
      </c>
      <c r="AN159" s="54" t="s">
        <v>797</v>
      </c>
      <c r="AO159" s="12">
        <v>0</v>
      </c>
      <c r="AP159" s="185" t="s">
        <v>893</v>
      </c>
      <c r="AQ159" s="194">
        <v>5</v>
      </c>
      <c r="AR159" s="203" t="s">
        <v>797</v>
      </c>
      <c r="AS159" s="180">
        <v>0</v>
      </c>
      <c r="AT159" s="181">
        <v>5</v>
      </c>
      <c r="AU159" s="188">
        <v>5</v>
      </c>
      <c r="AV159" s="188">
        <v>-1</v>
      </c>
      <c r="AW159" s="205" t="s">
        <v>911</v>
      </c>
      <c r="AX159" s="95" t="s">
        <v>897</v>
      </c>
      <c r="AY159" s="96" t="e">
        <v>#VALUE!</v>
      </c>
      <c r="AZ159" s="97">
        <v>0</v>
      </c>
    </row>
    <row r="160" spans="3:52" ht="15" customHeight="1" x14ac:dyDescent="0.25">
      <c r="C160" s="90">
        <f t="shared" si="60"/>
        <v>21</v>
      </c>
      <c r="D160" s="3" t="s">
        <v>771</v>
      </c>
      <c r="E160" s="225" t="str">
        <f>_xlfn.XLOOKUP(D160, '[1]Парный рейтинг'!$D$10:$D$826,'[1]Парный рейтинг'!$P$10:$P$826, "")</f>
        <v/>
      </c>
      <c r="F160" s="172" t="str">
        <f t="shared" si="61"/>
        <v/>
      </c>
      <c r="G160" s="207" t="e">
        <f t="shared" si="44"/>
        <v>#VALUE!</v>
      </c>
      <c r="H160" s="176" t="str">
        <f t="shared" si="62"/>
        <v/>
      </c>
      <c r="I160" s="27" t="str">
        <f t="shared" si="45"/>
        <v>5,0</v>
      </c>
      <c r="J160" s="208">
        <v>5</v>
      </c>
      <c r="K160" s="24" t="s">
        <v>797</v>
      </c>
      <c r="L160" s="2">
        <f t="shared" si="46"/>
        <v>0</v>
      </c>
      <c r="M160" s="5">
        <f t="shared" si="47"/>
        <v>5</v>
      </c>
      <c r="N160" s="196">
        <f t="shared" si="48"/>
        <v>0</v>
      </c>
      <c r="O160" s="196">
        <f t="shared" si="49"/>
        <v>0</v>
      </c>
      <c r="P160" s="17" t="str">
        <f t="shared" si="50"/>
        <v/>
      </c>
      <c r="Q160" s="16" t="str">
        <f t="shared" si="51"/>
        <v>n/a</v>
      </c>
      <c r="R160" s="10" t="e">
        <f t="shared" si="52"/>
        <v>#VALUE!</v>
      </c>
      <c r="S160" s="25">
        <f t="shared" si="53"/>
        <v>0</v>
      </c>
      <c r="T160" s="11">
        <f t="shared" si="54"/>
        <v>0</v>
      </c>
      <c r="U160" s="12" t="str">
        <f t="shared" si="55"/>
        <v xml:space="preserve"> </v>
      </c>
      <c r="V160" s="13">
        <f t="shared" si="56"/>
        <v>0</v>
      </c>
      <c r="W160" s="53">
        <f t="shared" si="57"/>
        <v>0</v>
      </c>
      <c r="X160" s="54">
        <f t="shared" si="58"/>
        <v>0</v>
      </c>
      <c r="Y160" s="15" t="str">
        <f t="shared" si="59"/>
        <v>-</v>
      </c>
      <c r="Z160" s="54" t="s">
        <v>797</v>
      </c>
      <c r="AA160" s="12">
        <v>0</v>
      </c>
      <c r="AB160" s="54" t="s">
        <v>797</v>
      </c>
      <c r="AC160" s="12">
        <v>0</v>
      </c>
      <c r="AD160" s="54" t="s">
        <v>797</v>
      </c>
      <c r="AE160" s="12">
        <v>0</v>
      </c>
      <c r="AF160" s="54" t="s">
        <v>797</v>
      </c>
      <c r="AG160" s="12">
        <v>0</v>
      </c>
      <c r="AH160" s="54" t="s">
        <v>797</v>
      </c>
      <c r="AI160" s="12">
        <v>0</v>
      </c>
      <c r="AJ160" s="54" t="s">
        <v>797</v>
      </c>
      <c r="AK160" s="12">
        <v>0</v>
      </c>
      <c r="AL160" s="54" t="s">
        <v>797</v>
      </c>
      <c r="AM160" s="12">
        <v>0</v>
      </c>
      <c r="AN160" s="54" t="s">
        <v>797</v>
      </c>
      <c r="AO160" s="12">
        <v>0</v>
      </c>
      <c r="AP160" s="183" t="s">
        <v>893</v>
      </c>
      <c r="AQ160" s="194">
        <v>5</v>
      </c>
      <c r="AR160" s="195" t="s">
        <v>797</v>
      </c>
      <c r="AS160" s="180">
        <v>0</v>
      </c>
      <c r="AT160" s="181">
        <v>5</v>
      </c>
      <c r="AU160" s="184">
        <v>0</v>
      </c>
      <c r="AV160" s="184">
        <v>0</v>
      </c>
      <c r="AW160" s="182" t="s">
        <v>797</v>
      </c>
      <c r="AX160" s="95" t="s">
        <v>897</v>
      </c>
      <c r="AY160" s="96" t="e">
        <v>#VALUE!</v>
      </c>
      <c r="AZ160" s="97">
        <v>0</v>
      </c>
    </row>
    <row r="161" spans="3:52" ht="15" customHeight="1" x14ac:dyDescent="0.25">
      <c r="C161" s="90">
        <f t="shared" si="60"/>
        <v>22</v>
      </c>
      <c r="D161" s="3" t="s">
        <v>150</v>
      </c>
      <c r="E161" s="225" t="str">
        <f>_xlfn.XLOOKUP(D161, '[1]Парный рейтинг'!$D$10:$D$826,'[1]Парный рейтинг'!$P$10:$P$826, "")</f>
        <v/>
      </c>
      <c r="F161" s="172" t="str">
        <f t="shared" si="61"/>
        <v/>
      </c>
      <c r="G161" s="207" t="e">
        <f t="shared" si="44"/>
        <v>#VALUE!</v>
      </c>
      <c r="H161" s="176" t="str">
        <f t="shared" si="62"/>
        <v/>
      </c>
      <c r="I161" s="27" t="str">
        <f t="shared" si="45"/>
        <v>5,0</v>
      </c>
      <c r="J161" s="208">
        <v>5</v>
      </c>
      <c r="K161" s="24" t="s">
        <v>797</v>
      </c>
      <c r="L161" s="2">
        <f t="shared" si="46"/>
        <v>0</v>
      </c>
      <c r="M161" s="5">
        <f t="shared" si="47"/>
        <v>5</v>
      </c>
      <c r="N161" s="196">
        <f t="shared" si="48"/>
        <v>0</v>
      </c>
      <c r="O161" s="196">
        <f t="shared" si="49"/>
        <v>0</v>
      </c>
      <c r="P161" s="17" t="str">
        <f t="shared" si="50"/>
        <v/>
      </c>
      <c r="Q161" s="16" t="str">
        <f t="shared" si="51"/>
        <v>n/a</v>
      </c>
      <c r="R161" s="10" t="e">
        <f t="shared" si="52"/>
        <v>#VALUE!</v>
      </c>
      <c r="S161" s="25">
        <f t="shared" si="53"/>
        <v>0</v>
      </c>
      <c r="T161" s="11">
        <f t="shared" si="54"/>
        <v>0</v>
      </c>
      <c r="U161" s="12" t="str">
        <f t="shared" si="55"/>
        <v xml:space="preserve"> </v>
      </c>
      <c r="V161" s="13">
        <f t="shared" si="56"/>
        <v>0</v>
      </c>
      <c r="W161" s="53">
        <f t="shared" si="57"/>
        <v>0</v>
      </c>
      <c r="X161" s="54">
        <f t="shared" si="58"/>
        <v>0</v>
      </c>
      <c r="Y161" s="15" t="str">
        <f t="shared" si="59"/>
        <v>-</v>
      </c>
      <c r="Z161" s="54" t="s">
        <v>797</v>
      </c>
      <c r="AA161" s="12">
        <v>0</v>
      </c>
      <c r="AB161" s="54" t="s">
        <v>797</v>
      </c>
      <c r="AC161" s="12">
        <v>0</v>
      </c>
      <c r="AD161" s="54" t="s">
        <v>797</v>
      </c>
      <c r="AE161" s="12">
        <v>0</v>
      </c>
      <c r="AF161" s="54" t="s">
        <v>797</v>
      </c>
      <c r="AG161" s="12">
        <v>0</v>
      </c>
      <c r="AH161" s="54" t="s">
        <v>797</v>
      </c>
      <c r="AI161" s="12">
        <v>0</v>
      </c>
      <c r="AJ161" s="54" t="s">
        <v>797</v>
      </c>
      <c r="AK161" s="12">
        <v>0</v>
      </c>
      <c r="AL161" s="54" t="s">
        <v>797</v>
      </c>
      <c r="AM161" s="12">
        <v>0</v>
      </c>
      <c r="AN161" s="54" t="s">
        <v>797</v>
      </c>
      <c r="AO161" s="12">
        <v>0</v>
      </c>
      <c r="AP161" s="183" t="s">
        <v>893</v>
      </c>
      <c r="AQ161" s="194">
        <v>5</v>
      </c>
      <c r="AR161" s="195" t="s">
        <v>797</v>
      </c>
      <c r="AS161" s="180">
        <v>0</v>
      </c>
      <c r="AT161" s="181">
        <v>5</v>
      </c>
      <c r="AU161" s="184">
        <v>0</v>
      </c>
      <c r="AV161" s="184">
        <v>0</v>
      </c>
      <c r="AW161" s="182" t="s">
        <v>797</v>
      </c>
      <c r="AX161" s="95" t="s">
        <v>897</v>
      </c>
      <c r="AY161" s="96" t="e">
        <v>#VALUE!</v>
      </c>
      <c r="AZ161" s="97">
        <v>0</v>
      </c>
    </row>
    <row r="162" spans="3:52" ht="15" customHeight="1" x14ac:dyDescent="0.25">
      <c r="C162" s="90">
        <f t="shared" si="60"/>
        <v>23</v>
      </c>
      <c r="D162" s="3" t="s">
        <v>760</v>
      </c>
      <c r="E162" s="225" t="str">
        <f>_xlfn.XLOOKUP(D162, '[1]Парный рейтинг'!$D$10:$D$826,'[1]Парный рейтинг'!$P$10:$P$826, "")</f>
        <v/>
      </c>
      <c r="F162" s="172" t="str">
        <f t="shared" si="61"/>
        <v/>
      </c>
      <c r="G162" s="207" t="e">
        <f t="shared" si="44"/>
        <v>#VALUE!</v>
      </c>
      <c r="H162" s="176" t="str">
        <f t="shared" si="62"/>
        <v/>
      </c>
      <c r="I162" s="27" t="str">
        <f t="shared" si="45"/>
        <v>4,5*</v>
      </c>
      <c r="J162" s="208">
        <v>4.5</v>
      </c>
      <c r="K162" s="24" t="s">
        <v>798</v>
      </c>
      <c r="L162" s="2">
        <f t="shared" si="46"/>
        <v>0</v>
      </c>
      <c r="M162" s="5">
        <f t="shared" si="47"/>
        <v>4.5999999999999996</v>
      </c>
      <c r="N162" s="196">
        <f t="shared" si="48"/>
        <v>0</v>
      </c>
      <c r="O162" s="196">
        <f t="shared" si="49"/>
        <v>0</v>
      </c>
      <c r="P162" s="17" t="str">
        <f t="shared" si="50"/>
        <v/>
      </c>
      <c r="Q162" s="16" t="str">
        <f t="shared" si="51"/>
        <v>n/a</v>
      </c>
      <c r="R162" s="10" t="e">
        <f t="shared" si="52"/>
        <v>#VALUE!</v>
      </c>
      <c r="S162" s="25">
        <f t="shared" si="53"/>
        <v>0</v>
      </c>
      <c r="T162" s="11">
        <f t="shared" si="54"/>
        <v>0</v>
      </c>
      <c r="U162" s="12" t="str">
        <f t="shared" si="55"/>
        <v xml:space="preserve"> </v>
      </c>
      <c r="V162" s="13">
        <f t="shared" si="56"/>
        <v>0</v>
      </c>
      <c r="W162" s="53">
        <f t="shared" si="57"/>
        <v>0</v>
      </c>
      <c r="X162" s="54">
        <f t="shared" si="58"/>
        <v>0</v>
      </c>
      <c r="Y162" s="15" t="str">
        <f t="shared" si="59"/>
        <v>-</v>
      </c>
      <c r="Z162" s="54" t="s">
        <v>797</v>
      </c>
      <c r="AA162" s="12">
        <v>0</v>
      </c>
      <c r="AB162" s="54" t="s">
        <v>797</v>
      </c>
      <c r="AC162" s="12">
        <v>0</v>
      </c>
      <c r="AD162" s="54" t="s">
        <v>797</v>
      </c>
      <c r="AE162" s="12">
        <v>0</v>
      </c>
      <c r="AF162" s="54" t="s">
        <v>797</v>
      </c>
      <c r="AG162" s="12">
        <v>0</v>
      </c>
      <c r="AH162" s="54" t="s">
        <v>797</v>
      </c>
      <c r="AI162" s="12">
        <v>0</v>
      </c>
      <c r="AJ162" s="54" t="s">
        <v>797</v>
      </c>
      <c r="AK162" s="12">
        <v>0</v>
      </c>
      <c r="AL162" s="54" t="s">
        <v>797</v>
      </c>
      <c r="AM162" s="12">
        <v>0</v>
      </c>
      <c r="AN162" s="54" t="s">
        <v>797</v>
      </c>
      <c r="AO162" s="12">
        <v>0</v>
      </c>
      <c r="AP162" s="183" t="s">
        <v>868</v>
      </c>
      <c r="AQ162" s="194">
        <v>4.5</v>
      </c>
      <c r="AR162" s="195" t="s">
        <v>798</v>
      </c>
      <c r="AS162" s="180">
        <v>0</v>
      </c>
      <c r="AT162" s="181">
        <v>4.5999999999999996</v>
      </c>
      <c r="AU162" s="184">
        <v>0</v>
      </c>
      <c r="AV162" s="184">
        <v>0</v>
      </c>
      <c r="AW162" s="182" t="s">
        <v>797</v>
      </c>
      <c r="AX162" s="95" t="s">
        <v>897</v>
      </c>
      <c r="AY162" s="96" t="e">
        <v>#VALUE!</v>
      </c>
      <c r="AZ162" s="97">
        <v>0</v>
      </c>
    </row>
    <row r="163" spans="3:52" ht="15" customHeight="1" x14ac:dyDescent="0.25">
      <c r="C163" s="90">
        <f t="shared" si="60"/>
        <v>24</v>
      </c>
      <c r="D163" s="3" t="s">
        <v>761</v>
      </c>
      <c r="E163" s="225" t="str">
        <f>_xlfn.XLOOKUP(D163, '[1]Парный рейтинг'!$D$10:$D$826,'[1]Парный рейтинг'!$P$10:$P$826, "")</f>
        <v/>
      </c>
      <c r="F163" s="172" t="str">
        <f t="shared" si="61"/>
        <v/>
      </c>
      <c r="G163" s="207" t="e">
        <f t="shared" si="44"/>
        <v>#VALUE!</v>
      </c>
      <c r="H163" s="176" t="str">
        <f t="shared" si="62"/>
        <v/>
      </c>
      <c r="I163" s="27" t="str">
        <f t="shared" si="45"/>
        <v>4,5*</v>
      </c>
      <c r="J163" s="208">
        <v>4.5</v>
      </c>
      <c r="K163" s="24" t="s">
        <v>798</v>
      </c>
      <c r="L163" s="2">
        <f t="shared" si="46"/>
        <v>0</v>
      </c>
      <c r="M163" s="5">
        <f t="shared" si="47"/>
        <v>4.5999999999999996</v>
      </c>
      <c r="N163" s="196">
        <f t="shared" si="48"/>
        <v>0</v>
      </c>
      <c r="O163" s="196">
        <f t="shared" si="49"/>
        <v>0</v>
      </c>
      <c r="P163" s="17" t="str">
        <f t="shared" si="50"/>
        <v/>
      </c>
      <c r="Q163" s="16" t="str">
        <f t="shared" si="51"/>
        <v>n/a</v>
      </c>
      <c r="R163" s="10" t="e">
        <f t="shared" si="52"/>
        <v>#VALUE!</v>
      </c>
      <c r="S163" s="25">
        <f t="shared" si="53"/>
        <v>0</v>
      </c>
      <c r="T163" s="11">
        <f t="shared" si="54"/>
        <v>0</v>
      </c>
      <c r="U163" s="12" t="str">
        <f t="shared" si="55"/>
        <v xml:space="preserve"> </v>
      </c>
      <c r="V163" s="13">
        <f t="shared" si="56"/>
        <v>0</v>
      </c>
      <c r="W163" s="53">
        <f t="shared" si="57"/>
        <v>0</v>
      </c>
      <c r="X163" s="54">
        <f t="shared" si="58"/>
        <v>0</v>
      </c>
      <c r="Y163" s="15" t="str">
        <f t="shared" si="59"/>
        <v>-</v>
      </c>
      <c r="Z163" s="54" t="s">
        <v>797</v>
      </c>
      <c r="AA163" s="12">
        <v>0</v>
      </c>
      <c r="AB163" s="54" t="s">
        <v>797</v>
      </c>
      <c r="AC163" s="12">
        <v>0</v>
      </c>
      <c r="AD163" s="54" t="s">
        <v>797</v>
      </c>
      <c r="AE163" s="12">
        <v>0</v>
      </c>
      <c r="AF163" s="54" t="s">
        <v>797</v>
      </c>
      <c r="AG163" s="12">
        <v>0</v>
      </c>
      <c r="AH163" s="54" t="s">
        <v>797</v>
      </c>
      <c r="AI163" s="12">
        <v>0</v>
      </c>
      <c r="AJ163" s="54" t="s">
        <v>797</v>
      </c>
      <c r="AK163" s="12">
        <v>0</v>
      </c>
      <c r="AL163" s="54" t="s">
        <v>797</v>
      </c>
      <c r="AM163" s="12">
        <v>0</v>
      </c>
      <c r="AN163" s="54" t="s">
        <v>797</v>
      </c>
      <c r="AO163" s="12">
        <v>0</v>
      </c>
      <c r="AP163" s="183" t="s">
        <v>868</v>
      </c>
      <c r="AQ163" s="194">
        <v>4.5</v>
      </c>
      <c r="AR163" s="195" t="s">
        <v>798</v>
      </c>
      <c r="AS163" s="180">
        <v>0</v>
      </c>
      <c r="AT163" s="181">
        <v>4.5999999999999996</v>
      </c>
      <c r="AU163" s="184">
        <v>0</v>
      </c>
      <c r="AV163" s="184">
        <v>0</v>
      </c>
      <c r="AW163" s="182" t="s">
        <v>797</v>
      </c>
      <c r="AX163" s="95" t="s">
        <v>897</v>
      </c>
      <c r="AY163" s="96" t="e">
        <v>#VALUE!</v>
      </c>
      <c r="AZ163" s="97">
        <v>0</v>
      </c>
    </row>
    <row r="164" spans="3:52" ht="15" customHeight="1" x14ac:dyDescent="0.25">
      <c r="C164" s="90">
        <f t="shared" si="60"/>
        <v>25</v>
      </c>
      <c r="D164" s="3" t="s">
        <v>758</v>
      </c>
      <c r="E164" s="225" t="str">
        <f>_xlfn.XLOOKUP(D164, '[1]Парный рейтинг'!$D$10:$D$826,'[1]Парный рейтинг'!$P$10:$P$826, "")</f>
        <v/>
      </c>
      <c r="F164" s="172" t="str">
        <f t="shared" si="61"/>
        <v/>
      </c>
      <c r="G164" s="207" t="e">
        <f t="shared" si="44"/>
        <v>#VALUE!</v>
      </c>
      <c r="H164" s="176" t="str">
        <f t="shared" si="62"/>
        <v/>
      </c>
      <c r="I164" s="27" t="str">
        <f t="shared" si="45"/>
        <v>4,5*</v>
      </c>
      <c r="J164" s="208">
        <v>4.5</v>
      </c>
      <c r="K164" s="24" t="s">
        <v>798</v>
      </c>
      <c r="L164" s="2">
        <f t="shared" si="46"/>
        <v>0</v>
      </c>
      <c r="M164" s="5">
        <f t="shared" si="47"/>
        <v>4.5999999999999996</v>
      </c>
      <c r="N164" s="196">
        <f t="shared" si="48"/>
        <v>0</v>
      </c>
      <c r="O164" s="196">
        <f t="shared" si="49"/>
        <v>0</v>
      </c>
      <c r="P164" s="17" t="str">
        <f t="shared" si="50"/>
        <v/>
      </c>
      <c r="Q164" s="16" t="str">
        <f t="shared" si="51"/>
        <v>n/a</v>
      </c>
      <c r="R164" s="10" t="e">
        <f t="shared" si="52"/>
        <v>#VALUE!</v>
      </c>
      <c r="S164" s="25">
        <f t="shared" si="53"/>
        <v>0</v>
      </c>
      <c r="T164" s="11">
        <f t="shared" si="54"/>
        <v>0</v>
      </c>
      <c r="U164" s="12" t="str">
        <f t="shared" si="55"/>
        <v xml:space="preserve"> </v>
      </c>
      <c r="V164" s="13">
        <f t="shared" si="56"/>
        <v>0</v>
      </c>
      <c r="W164" s="53">
        <f t="shared" si="57"/>
        <v>0</v>
      </c>
      <c r="X164" s="54">
        <f t="shared" si="58"/>
        <v>0</v>
      </c>
      <c r="Y164" s="15" t="str">
        <f t="shared" si="59"/>
        <v>-</v>
      </c>
      <c r="Z164" s="54" t="s">
        <v>797</v>
      </c>
      <c r="AA164" s="12">
        <v>0</v>
      </c>
      <c r="AB164" s="54" t="s">
        <v>797</v>
      </c>
      <c r="AC164" s="12">
        <v>0</v>
      </c>
      <c r="AD164" s="54" t="s">
        <v>797</v>
      </c>
      <c r="AE164" s="12">
        <v>0</v>
      </c>
      <c r="AF164" s="54" t="s">
        <v>797</v>
      </c>
      <c r="AG164" s="12">
        <v>0</v>
      </c>
      <c r="AH164" s="54" t="s">
        <v>797</v>
      </c>
      <c r="AI164" s="12">
        <v>0</v>
      </c>
      <c r="AJ164" s="54" t="s">
        <v>797</v>
      </c>
      <c r="AK164" s="12">
        <v>0</v>
      </c>
      <c r="AL164" s="54" t="s">
        <v>797</v>
      </c>
      <c r="AM164" s="12">
        <v>0</v>
      </c>
      <c r="AN164" s="54" t="s">
        <v>797</v>
      </c>
      <c r="AO164" s="12">
        <v>0</v>
      </c>
      <c r="AP164" s="183" t="s">
        <v>868</v>
      </c>
      <c r="AQ164" s="194">
        <v>4.5</v>
      </c>
      <c r="AR164" s="195" t="s">
        <v>798</v>
      </c>
      <c r="AS164" s="180">
        <v>0</v>
      </c>
      <c r="AT164" s="181">
        <v>4.5999999999999996</v>
      </c>
      <c r="AU164" s="184">
        <v>0</v>
      </c>
      <c r="AV164" s="184">
        <v>0</v>
      </c>
      <c r="AW164" s="182" t="s">
        <v>797</v>
      </c>
      <c r="AX164" s="95" t="s">
        <v>897</v>
      </c>
      <c r="AY164" s="96" t="e">
        <v>#VALUE!</v>
      </c>
      <c r="AZ164" s="97">
        <v>0</v>
      </c>
    </row>
    <row r="165" spans="3:52" ht="15" customHeight="1" x14ac:dyDescent="0.25">
      <c r="C165" s="90">
        <f t="shared" si="60"/>
        <v>26</v>
      </c>
      <c r="D165" s="3" t="s">
        <v>143</v>
      </c>
      <c r="E165" s="225" t="str">
        <f>_xlfn.XLOOKUP(D165, '[1]Парный рейтинг'!$D$10:$D$826,'[1]Парный рейтинг'!$P$10:$P$826, "")</f>
        <v/>
      </c>
      <c r="F165" s="172" t="str">
        <f t="shared" si="61"/>
        <v/>
      </c>
      <c r="G165" s="207" t="e">
        <f t="shared" si="44"/>
        <v>#VALUE!</v>
      </c>
      <c r="H165" s="176" t="str">
        <f t="shared" si="62"/>
        <v/>
      </c>
      <c r="I165" s="27" t="str">
        <f t="shared" si="45"/>
        <v>4,5*</v>
      </c>
      <c r="J165" s="208">
        <v>4.5</v>
      </c>
      <c r="K165" s="24" t="s">
        <v>798</v>
      </c>
      <c r="L165" s="2">
        <f t="shared" si="46"/>
        <v>0</v>
      </c>
      <c r="M165" s="5">
        <f t="shared" si="47"/>
        <v>4.5999999999999996</v>
      </c>
      <c r="N165" s="196">
        <f t="shared" si="48"/>
        <v>0</v>
      </c>
      <c r="O165" s="196">
        <f t="shared" si="49"/>
        <v>0</v>
      </c>
      <c r="P165" s="17" t="str">
        <f t="shared" si="50"/>
        <v/>
      </c>
      <c r="Q165" s="16" t="str">
        <f t="shared" si="51"/>
        <v>n/a</v>
      </c>
      <c r="R165" s="10" t="e">
        <f t="shared" si="52"/>
        <v>#VALUE!</v>
      </c>
      <c r="S165" s="25">
        <f t="shared" si="53"/>
        <v>0</v>
      </c>
      <c r="T165" s="11">
        <f t="shared" si="54"/>
        <v>0</v>
      </c>
      <c r="U165" s="12" t="str">
        <f t="shared" si="55"/>
        <v xml:space="preserve"> </v>
      </c>
      <c r="V165" s="13">
        <f t="shared" si="56"/>
        <v>0</v>
      </c>
      <c r="W165" s="53">
        <f t="shared" si="57"/>
        <v>0</v>
      </c>
      <c r="X165" s="54">
        <f t="shared" si="58"/>
        <v>0</v>
      </c>
      <c r="Y165" s="15" t="str">
        <f t="shared" si="59"/>
        <v>-</v>
      </c>
      <c r="Z165" s="54" t="s">
        <v>797</v>
      </c>
      <c r="AA165" s="12">
        <v>0</v>
      </c>
      <c r="AB165" s="54" t="s">
        <v>797</v>
      </c>
      <c r="AC165" s="12">
        <v>0</v>
      </c>
      <c r="AD165" s="54" t="s">
        <v>797</v>
      </c>
      <c r="AE165" s="12">
        <v>0</v>
      </c>
      <c r="AF165" s="54" t="s">
        <v>797</v>
      </c>
      <c r="AG165" s="12">
        <v>0</v>
      </c>
      <c r="AH165" s="54" t="s">
        <v>797</v>
      </c>
      <c r="AI165" s="12">
        <v>0</v>
      </c>
      <c r="AJ165" s="54" t="s">
        <v>797</v>
      </c>
      <c r="AK165" s="12">
        <v>0</v>
      </c>
      <c r="AL165" s="54" t="s">
        <v>797</v>
      </c>
      <c r="AM165" s="12">
        <v>0</v>
      </c>
      <c r="AN165" s="54" t="s">
        <v>797</v>
      </c>
      <c r="AO165" s="12">
        <v>0</v>
      </c>
      <c r="AP165" s="183" t="s">
        <v>868</v>
      </c>
      <c r="AQ165" s="194">
        <v>4.5</v>
      </c>
      <c r="AR165" s="195" t="s">
        <v>798</v>
      </c>
      <c r="AS165" s="180">
        <v>0</v>
      </c>
      <c r="AT165" s="181">
        <v>4.5999999999999996</v>
      </c>
      <c r="AU165" s="184">
        <v>0</v>
      </c>
      <c r="AV165" s="184">
        <v>0</v>
      </c>
      <c r="AW165" s="182" t="s">
        <v>797</v>
      </c>
      <c r="AX165" s="95" t="s">
        <v>897</v>
      </c>
      <c r="AY165" s="96" t="e">
        <v>#VALUE!</v>
      </c>
      <c r="AZ165" s="97">
        <v>0</v>
      </c>
    </row>
    <row r="166" spans="3:52" ht="15" customHeight="1" x14ac:dyDescent="0.25">
      <c r="C166" s="90">
        <f t="shared" si="60"/>
        <v>27</v>
      </c>
      <c r="D166" s="3" t="s">
        <v>128</v>
      </c>
      <c r="E166" s="225" t="str">
        <f>_xlfn.XLOOKUP(D166, '[1]Парный рейтинг'!$D$10:$D$826,'[1]Парный рейтинг'!$P$10:$P$826, "")</f>
        <v/>
      </c>
      <c r="F166" s="172" t="str">
        <f t="shared" si="61"/>
        <v/>
      </c>
      <c r="G166" s="207" t="e">
        <f t="shared" si="44"/>
        <v>#VALUE!</v>
      </c>
      <c r="H166" s="176" t="str">
        <f t="shared" si="62"/>
        <v/>
      </c>
      <c r="I166" s="27" t="str">
        <f t="shared" si="45"/>
        <v>4,5*</v>
      </c>
      <c r="J166" s="208">
        <v>4.5</v>
      </c>
      <c r="K166" s="24" t="s">
        <v>798</v>
      </c>
      <c r="L166" s="2">
        <f t="shared" si="46"/>
        <v>0</v>
      </c>
      <c r="M166" s="5">
        <f t="shared" si="47"/>
        <v>4.5999999999999996</v>
      </c>
      <c r="N166" s="196">
        <f t="shared" si="48"/>
        <v>0</v>
      </c>
      <c r="O166" s="196">
        <f t="shared" si="49"/>
        <v>0</v>
      </c>
      <c r="P166" s="17" t="str">
        <f t="shared" si="50"/>
        <v/>
      </c>
      <c r="Q166" s="16" t="str">
        <f t="shared" si="51"/>
        <v>n/a</v>
      </c>
      <c r="R166" s="10" t="e">
        <f t="shared" si="52"/>
        <v>#VALUE!</v>
      </c>
      <c r="S166" s="25">
        <f t="shared" si="53"/>
        <v>0</v>
      </c>
      <c r="T166" s="11">
        <f t="shared" si="54"/>
        <v>0</v>
      </c>
      <c r="U166" s="12" t="str">
        <f t="shared" si="55"/>
        <v xml:space="preserve"> </v>
      </c>
      <c r="V166" s="13">
        <f t="shared" si="56"/>
        <v>0</v>
      </c>
      <c r="W166" s="53">
        <f t="shared" si="57"/>
        <v>0</v>
      </c>
      <c r="X166" s="54">
        <f t="shared" si="58"/>
        <v>0</v>
      </c>
      <c r="Y166" s="15" t="str">
        <f t="shared" si="59"/>
        <v>-</v>
      </c>
      <c r="Z166" s="54" t="s">
        <v>797</v>
      </c>
      <c r="AA166" s="12">
        <v>0</v>
      </c>
      <c r="AB166" s="54" t="s">
        <v>797</v>
      </c>
      <c r="AC166" s="12">
        <v>0</v>
      </c>
      <c r="AD166" s="54" t="s">
        <v>797</v>
      </c>
      <c r="AE166" s="12">
        <v>0</v>
      </c>
      <c r="AF166" s="54" t="s">
        <v>797</v>
      </c>
      <c r="AG166" s="12">
        <v>0</v>
      </c>
      <c r="AH166" s="54" t="s">
        <v>797</v>
      </c>
      <c r="AI166" s="12">
        <v>0</v>
      </c>
      <c r="AJ166" s="54" t="s">
        <v>797</v>
      </c>
      <c r="AK166" s="12">
        <v>0</v>
      </c>
      <c r="AL166" s="54" t="s">
        <v>797</v>
      </c>
      <c r="AM166" s="12">
        <v>0</v>
      </c>
      <c r="AN166" s="54" t="s">
        <v>797</v>
      </c>
      <c r="AO166" s="12">
        <v>0</v>
      </c>
      <c r="AP166" s="183" t="s">
        <v>868</v>
      </c>
      <c r="AQ166" s="194">
        <v>4.5</v>
      </c>
      <c r="AR166" s="195" t="s">
        <v>798</v>
      </c>
      <c r="AS166" s="180">
        <v>0</v>
      </c>
      <c r="AT166" s="181">
        <v>4.5999999999999996</v>
      </c>
      <c r="AU166" s="184">
        <v>0</v>
      </c>
      <c r="AV166" s="184">
        <v>0</v>
      </c>
      <c r="AW166" s="182" t="s">
        <v>797</v>
      </c>
      <c r="AX166" s="95" t="s">
        <v>897</v>
      </c>
      <c r="AY166" s="96" t="e">
        <v>#VALUE!</v>
      </c>
      <c r="AZ166" s="97">
        <v>0</v>
      </c>
    </row>
    <row r="167" spans="3:52" ht="15" customHeight="1" x14ac:dyDescent="0.25">
      <c r="C167" s="90">
        <f t="shared" si="60"/>
        <v>28</v>
      </c>
      <c r="D167" s="3" t="s">
        <v>146</v>
      </c>
      <c r="E167" s="225" t="str">
        <f>_xlfn.XLOOKUP(D167, '[1]Парный рейтинг'!$D$10:$D$826,'[1]Парный рейтинг'!$P$10:$P$826, "")</f>
        <v/>
      </c>
      <c r="F167" s="172" t="str">
        <f t="shared" si="61"/>
        <v/>
      </c>
      <c r="G167" s="207" t="e">
        <f t="shared" si="44"/>
        <v>#VALUE!</v>
      </c>
      <c r="H167" s="176" t="str">
        <f t="shared" si="62"/>
        <v/>
      </c>
      <c r="I167" s="27" t="str">
        <f t="shared" si="45"/>
        <v>4,5*</v>
      </c>
      <c r="J167" s="208">
        <v>4.5</v>
      </c>
      <c r="K167" s="24" t="s">
        <v>798</v>
      </c>
      <c r="L167" s="2">
        <f t="shared" si="46"/>
        <v>0</v>
      </c>
      <c r="M167" s="5">
        <f t="shared" si="47"/>
        <v>4.5999999999999996</v>
      </c>
      <c r="N167" s="196">
        <f t="shared" si="48"/>
        <v>0</v>
      </c>
      <c r="O167" s="196">
        <f t="shared" si="49"/>
        <v>0</v>
      </c>
      <c r="P167" s="17" t="str">
        <f t="shared" si="50"/>
        <v/>
      </c>
      <c r="Q167" s="16" t="str">
        <f t="shared" si="51"/>
        <v>n/a</v>
      </c>
      <c r="R167" s="10" t="e">
        <f t="shared" si="52"/>
        <v>#VALUE!</v>
      </c>
      <c r="S167" s="25">
        <f t="shared" si="53"/>
        <v>0</v>
      </c>
      <c r="T167" s="11">
        <f t="shared" si="54"/>
        <v>0</v>
      </c>
      <c r="U167" s="12" t="str">
        <f t="shared" si="55"/>
        <v xml:space="preserve"> </v>
      </c>
      <c r="V167" s="13">
        <f t="shared" si="56"/>
        <v>0</v>
      </c>
      <c r="W167" s="53">
        <f t="shared" si="57"/>
        <v>0</v>
      </c>
      <c r="X167" s="54">
        <f t="shared" si="58"/>
        <v>0</v>
      </c>
      <c r="Y167" s="15" t="str">
        <f t="shared" si="59"/>
        <v>-</v>
      </c>
      <c r="Z167" s="54" t="s">
        <v>797</v>
      </c>
      <c r="AA167" s="12">
        <v>0</v>
      </c>
      <c r="AB167" s="54" t="s">
        <v>797</v>
      </c>
      <c r="AC167" s="12">
        <v>0</v>
      </c>
      <c r="AD167" s="54" t="s">
        <v>797</v>
      </c>
      <c r="AE167" s="12">
        <v>0</v>
      </c>
      <c r="AF167" s="54" t="s">
        <v>797</v>
      </c>
      <c r="AG167" s="12">
        <v>0</v>
      </c>
      <c r="AH167" s="54" t="s">
        <v>797</v>
      </c>
      <c r="AI167" s="12">
        <v>0</v>
      </c>
      <c r="AJ167" s="54" t="s">
        <v>797</v>
      </c>
      <c r="AK167" s="12">
        <v>0</v>
      </c>
      <c r="AL167" s="54" t="s">
        <v>797</v>
      </c>
      <c r="AM167" s="12">
        <v>0</v>
      </c>
      <c r="AN167" s="54" t="s">
        <v>797</v>
      </c>
      <c r="AO167" s="12">
        <v>0</v>
      </c>
      <c r="AP167" s="183" t="s">
        <v>868</v>
      </c>
      <c r="AQ167" s="194">
        <v>4.5</v>
      </c>
      <c r="AR167" s="195" t="s">
        <v>798</v>
      </c>
      <c r="AS167" s="180">
        <v>0</v>
      </c>
      <c r="AT167" s="181">
        <v>4.5999999999999996</v>
      </c>
      <c r="AU167" s="184">
        <v>0</v>
      </c>
      <c r="AV167" s="184">
        <v>0</v>
      </c>
      <c r="AW167" s="182" t="s">
        <v>797</v>
      </c>
      <c r="AX167" s="95" t="s">
        <v>897</v>
      </c>
      <c r="AY167" s="96" t="e">
        <v>#VALUE!</v>
      </c>
      <c r="AZ167" s="97">
        <v>0</v>
      </c>
    </row>
    <row r="168" spans="3:52" ht="15" customHeight="1" x14ac:dyDescent="0.25">
      <c r="C168" s="90">
        <f t="shared" si="60"/>
        <v>29</v>
      </c>
      <c r="D168" s="3" t="s">
        <v>148</v>
      </c>
      <c r="E168" s="225" t="str">
        <f>_xlfn.XLOOKUP(D168, '[1]Парный рейтинг'!$D$10:$D$826,'[1]Парный рейтинг'!$P$10:$P$826, "")</f>
        <v/>
      </c>
      <c r="F168" s="172" t="str">
        <f t="shared" si="61"/>
        <v/>
      </c>
      <c r="G168" s="207" t="e">
        <f t="shared" si="44"/>
        <v>#VALUE!</v>
      </c>
      <c r="H168" s="176" t="str">
        <f t="shared" si="62"/>
        <v/>
      </c>
      <c r="I168" s="27" t="str">
        <f t="shared" si="45"/>
        <v>4,5*</v>
      </c>
      <c r="J168" s="208">
        <v>4.5</v>
      </c>
      <c r="K168" s="24" t="s">
        <v>798</v>
      </c>
      <c r="L168" s="2">
        <f t="shared" si="46"/>
        <v>0</v>
      </c>
      <c r="M168" s="5">
        <f t="shared" si="47"/>
        <v>4.5999999999999996</v>
      </c>
      <c r="N168" s="196">
        <f t="shared" si="48"/>
        <v>0</v>
      </c>
      <c r="O168" s="196">
        <f t="shared" si="49"/>
        <v>0</v>
      </c>
      <c r="P168" s="17" t="str">
        <f t="shared" si="50"/>
        <v/>
      </c>
      <c r="Q168" s="16" t="str">
        <f t="shared" si="51"/>
        <v>n/a</v>
      </c>
      <c r="R168" s="10" t="e">
        <f t="shared" si="52"/>
        <v>#VALUE!</v>
      </c>
      <c r="S168" s="25">
        <f t="shared" si="53"/>
        <v>0</v>
      </c>
      <c r="T168" s="11">
        <f t="shared" si="54"/>
        <v>0</v>
      </c>
      <c r="U168" s="12" t="str">
        <f t="shared" si="55"/>
        <v xml:space="preserve"> </v>
      </c>
      <c r="V168" s="13">
        <f t="shared" si="56"/>
        <v>0</v>
      </c>
      <c r="W168" s="53">
        <f t="shared" si="57"/>
        <v>0</v>
      </c>
      <c r="X168" s="54">
        <f t="shared" si="58"/>
        <v>0</v>
      </c>
      <c r="Y168" s="15" t="str">
        <f t="shared" si="59"/>
        <v>-</v>
      </c>
      <c r="Z168" s="54" t="s">
        <v>797</v>
      </c>
      <c r="AA168" s="12">
        <v>0</v>
      </c>
      <c r="AB168" s="54" t="s">
        <v>797</v>
      </c>
      <c r="AC168" s="12">
        <v>0</v>
      </c>
      <c r="AD168" s="54" t="s">
        <v>797</v>
      </c>
      <c r="AE168" s="12">
        <v>0</v>
      </c>
      <c r="AF168" s="54" t="s">
        <v>797</v>
      </c>
      <c r="AG168" s="12">
        <v>0</v>
      </c>
      <c r="AH168" s="54" t="s">
        <v>797</v>
      </c>
      <c r="AI168" s="12">
        <v>0</v>
      </c>
      <c r="AJ168" s="54" t="s">
        <v>797</v>
      </c>
      <c r="AK168" s="12">
        <v>0</v>
      </c>
      <c r="AL168" s="54" t="s">
        <v>797</v>
      </c>
      <c r="AM168" s="12">
        <v>0</v>
      </c>
      <c r="AN168" s="54" t="s">
        <v>797</v>
      </c>
      <c r="AO168" s="12">
        <v>0</v>
      </c>
      <c r="AP168" s="183" t="s">
        <v>868</v>
      </c>
      <c r="AQ168" s="194">
        <v>4.5</v>
      </c>
      <c r="AR168" s="195" t="s">
        <v>798</v>
      </c>
      <c r="AS168" s="180">
        <v>0</v>
      </c>
      <c r="AT168" s="181">
        <v>4.5999999999999996</v>
      </c>
      <c r="AU168" s="184">
        <v>0</v>
      </c>
      <c r="AV168" s="184">
        <v>0</v>
      </c>
      <c r="AW168" s="182" t="s">
        <v>797</v>
      </c>
      <c r="AX168" s="95" t="s">
        <v>897</v>
      </c>
      <c r="AY168" s="96" t="e">
        <v>#VALUE!</v>
      </c>
      <c r="AZ168" s="97">
        <v>0</v>
      </c>
    </row>
    <row r="169" spans="3:52" ht="15" customHeight="1" x14ac:dyDescent="0.25">
      <c r="C169" s="90">
        <f t="shared" si="60"/>
        <v>30</v>
      </c>
      <c r="D169" s="3" t="s">
        <v>787</v>
      </c>
      <c r="E169" s="225" t="str">
        <f>_xlfn.XLOOKUP(D169, '[1]Парный рейтинг'!$D$10:$D$826,'[1]Парный рейтинг'!$P$10:$P$826, "")</f>
        <v/>
      </c>
      <c r="F169" s="172" t="str">
        <f t="shared" si="61"/>
        <v/>
      </c>
      <c r="G169" s="207" t="e">
        <f t="shared" si="44"/>
        <v>#VALUE!</v>
      </c>
      <c r="H169" s="176" t="str">
        <f t="shared" si="62"/>
        <v/>
      </c>
      <c r="I169" s="27" t="str">
        <f t="shared" si="45"/>
        <v>4,5*</v>
      </c>
      <c r="J169" s="208">
        <v>4.5</v>
      </c>
      <c r="K169" s="24" t="s">
        <v>798</v>
      </c>
      <c r="L169" s="2">
        <f t="shared" si="46"/>
        <v>0</v>
      </c>
      <c r="M169" s="5">
        <f t="shared" si="47"/>
        <v>4.5999999999999996</v>
      </c>
      <c r="N169" s="196">
        <f t="shared" si="48"/>
        <v>0</v>
      </c>
      <c r="O169" s="196">
        <f t="shared" si="49"/>
        <v>0</v>
      </c>
      <c r="P169" s="17" t="str">
        <f t="shared" si="50"/>
        <v/>
      </c>
      <c r="Q169" s="16" t="str">
        <f t="shared" si="51"/>
        <v>n/a</v>
      </c>
      <c r="R169" s="10" t="e">
        <f t="shared" si="52"/>
        <v>#VALUE!</v>
      </c>
      <c r="S169" s="25">
        <f t="shared" si="53"/>
        <v>0</v>
      </c>
      <c r="T169" s="11">
        <f t="shared" si="54"/>
        <v>0</v>
      </c>
      <c r="U169" s="12" t="str">
        <f t="shared" si="55"/>
        <v xml:space="preserve"> </v>
      </c>
      <c r="V169" s="13">
        <f t="shared" si="56"/>
        <v>0</v>
      </c>
      <c r="W169" s="53">
        <f t="shared" si="57"/>
        <v>0</v>
      </c>
      <c r="X169" s="54">
        <f t="shared" si="58"/>
        <v>0</v>
      </c>
      <c r="Y169" s="15" t="str">
        <f t="shared" si="59"/>
        <v>-</v>
      </c>
      <c r="Z169" s="54" t="s">
        <v>797</v>
      </c>
      <c r="AA169" s="12">
        <v>0</v>
      </c>
      <c r="AB169" s="54" t="s">
        <v>797</v>
      </c>
      <c r="AC169" s="12">
        <v>0</v>
      </c>
      <c r="AD169" s="54" t="s">
        <v>797</v>
      </c>
      <c r="AE169" s="12">
        <v>0</v>
      </c>
      <c r="AF169" s="54" t="s">
        <v>797</v>
      </c>
      <c r="AG169" s="12">
        <v>0</v>
      </c>
      <c r="AH169" s="54" t="s">
        <v>797</v>
      </c>
      <c r="AI169" s="12">
        <v>0</v>
      </c>
      <c r="AJ169" s="54" t="s">
        <v>797</v>
      </c>
      <c r="AK169" s="12">
        <v>0</v>
      </c>
      <c r="AL169" s="54" t="s">
        <v>797</v>
      </c>
      <c r="AM169" s="12">
        <v>0</v>
      </c>
      <c r="AN169" s="54" t="s">
        <v>797</v>
      </c>
      <c r="AO169" s="12">
        <v>0</v>
      </c>
      <c r="AP169" s="183" t="s">
        <v>868</v>
      </c>
      <c r="AQ169" s="194">
        <v>4.5</v>
      </c>
      <c r="AR169" s="195" t="s">
        <v>798</v>
      </c>
      <c r="AS169" s="180">
        <v>0</v>
      </c>
      <c r="AT169" s="181">
        <v>4.5999999999999996</v>
      </c>
      <c r="AU169" s="184">
        <v>0</v>
      </c>
      <c r="AV169" s="184">
        <v>0</v>
      </c>
      <c r="AW169" s="182" t="s">
        <v>797</v>
      </c>
      <c r="AX169" s="95" t="s">
        <v>897</v>
      </c>
      <c r="AY169" s="96" t="e">
        <v>#VALUE!</v>
      </c>
      <c r="AZ169" s="97">
        <v>0</v>
      </c>
    </row>
    <row r="170" spans="3:52" ht="15" customHeight="1" x14ac:dyDescent="0.25">
      <c r="C170" s="90">
        <f t="shared" si="60"/>
        <v>31</v>
      </c>
      <c r="D170" s="3" t="s">
        <v>133</v>
      </c>
      <c r="E170" s="225" t="str">
        <f>_xlfn.XLOOKUP(D170, '[1]Парный рейтинг'!$D$10:$D$826,'[1]Парный рейтинг'!$P$10:$P$826, "")</f>
        <v/>
      </c>
      <c r="F170" s="172" t="str">
        <f t="shared" si="61"/>
        <v/>
      </c>
      <c r="G170" s="207" t="e">
        <f t="shared" si="44"/>
        <v>#VALUE!</v>
      </c>
      <c r="H170" s="176" t="str">
        <f t="shared" si="62"/>
        <v/>
      </c>
      <c r="I170" s="27" t="str">
        <f t="shared" si="45"/>
        <v>4,5</v>
      </c>
      <c r="J170" s="208">
        <v>4.5</v>
      </c>
      <c r="K170" s="24" t="s">
        <v>797</v>
      </c>
      <c r="L170" s="2">
        <f t="shared" si="46"/>
        <v>0</v>
      </c>
      <c r="M170" s="5">
        <f t="shared" si="47"/>
        <v>4.5</v>
      </c>
      <c r="N170" s="196">
        <f t="shared" si="48"/>
        <v>0</v>
      </c>
      <c r="O170" s="196">
        <f t="shared" si="49"/>
        <v>0</v>
      </c>
      <c r="P170" s="17" t="str">
        <f t="shared" si="50"/>
        <v/>
      </c>
      <c r="Q170" s="16" t="str">
        <f t="shared" si="51"/>
        <v>n/a</v>
      </c>
      <c r="R170" s="10" t="e">
        <f t="shared" si="52"/>
        <v>#VALUE!</v>
      </c>
      <c r="S170" s="25">
        <f t="shared" si="53"/>
        <v>0</v>
      </c>
      <c r="T170" s="11">
        <f t="shared" si="54"/>
        <v>0</v>
      </c>
      <c r="U170" s="12" t="str">
        <f t="shared" si="55"/>
        <v xml:space="preserve"> </v>
      </c>
      <c r="V170" s="13">
        <f t="shared" si="56"/>
        <v>0</v>
      </c>
      <c r="W170" s="53">
        <f t="shared" si="57"/>
        <v>0</v>
      </c>
      <c r="X170" s="54">
        <f t="shared" si="58"/>
        <v>0</v>
      </c>
      <c r="Y170" s="15" t="str">
        <f t="shared" si="59"/>
        <v>-</v>
      </c>
      <c r="Z170" s="54" t="s">
        <v>797</v>
      </c>
      <c r="AA170" s="12">
        <v>0</v>
      </c>
      <c r="AB170" s="54" t="s">
        <v>797</v>
      </c>
      <c r="AC170" s="12">
        <v>0</v>
      </c>
      <c r="AD170" s="54" t="s">
        <v>797</v>
      </c>
      <c r="AE170" s="12">
        <v>0</v>
      </c>
      <c r="AF170" s="54" t="s">
        <v>797</v>
      </c>
      <c r="AG170" s="12">
        <v>0</v>
      </c>
      <c r="AH170" s="54" t="s">
        <v>797</v>
      </c>
      <c r="AI170" s="12">
        <v>0</v>
      </c>
      <c r="AJ170" s="54" t="s">
        <v>797</v>
      </c>
      <c r="AK170" s="12">
        <v>0</v>
      </c>
      <c r="AL170" s="54" t="s">
        <v>797</v>
      </c>
      <c r="AM170" s="12">
        <v>0</v>
      </c>
      <c r="AN170" s="54" t="s">
        <v>797</v>
      </c>
      <c r="AO170" s="12">
        <v>0</v>
      </c>
      <c r="AP170" s="183" t="s">
        <v>894</v>
      </c>
      <c r="AQ170" s="194">
        <v>4.5</v>
      </c>
      <c r="AR170" s="195" t="s">
        <v>797</v>
      </c>
      <c r="AS170" s="180">
        <v>0</v>
      </c>
      <c r="AT170" s="181">
        <v>4.5</v>
      </c>
      <c r="AU170" s="184">
        <v>0</v>
      </c>
      <c r="AV170" s="184">
        <v>0</v>
      </c>
      <c r="AW170" s="182" t="s">
        <v>797</v>
      </c>
      <c r="AX170" s="95" t="s">
        <v>897</v>
      </c>
      <c r="AY170" s="96" t="e">
        <v>#VALUE!</v>
      </c>
      <c r="AZ170" s="97">
        <v>0</v>
      </c>
    </row>
    <row r="171" spans="3:52" ht="15" customHeight="1" x14ac:dyDescent="0.25">
      <c r="C171" s="90">
        <f t="shared" si="60"/>
        <v>32</v>
      </c>
      <c r="D171" s="3" t="s">
        <v>135</v>
      </c>
      <c r="E171" s="225" t="str">
        <f>_xlfn.XLOOKUP(D171, '[1]Парный рейтинг'!$D$10:$D$826,'[1]Парный рейтинг'!$P$10:$P$826, "")</f>
        <v/>
      </c>
      <c r="F171" s="172" t="str">
        <f t="shared" si="61"/>
        <v/>
      </c>
      <c r="G171" s="207" t="e">
        <f t="shared" si="44"/>
        <v>#VALUE!</v>
      </c>
      <c r="H171" s="176" t="str">
        <f t="shared" si="62"/>
        <v/>
      </c>
      <c r="I171" s="27" t="str">
        <f t="shared" si="45"/>
        <v>4,5</v>
      </c>
      <c r="J171" s="208">
        <v>4.5</v>
      </c>
      <c r="K171" s="24" t="s">
        <v>797</v>
      </c>
      <c r="L171" s="2">
        <f t="shared" si="46"/>
        <v>0</v>
      </c>
      <c r="M171" s="5">
        <f t="shared" si="47"/>
        <v>4.5</v>
      </c>
      <c r="N171" s="196">
        <f t="shared" si="48"/>
        <v>0</v>
      </c>
      <c r="O171" s="196">
        <f t="shared" si="49"/>
        <v>0</v>
      </c>
      <c r="P171" s="17" t="str">
        <f t="shared" si="50"/>
        <v/>
      </c>
      <c r="Q171" s="16" t="str">
        <f t="shared" si="51"/>
        <v>n/a</v>
      </c>
      <c r="R171" s="10" t="e">
        <f t="shared" si="52"/>
        <v>#VALUE!</v>
      </c>
      <c r="S171" s="25">
        <f t="shared" si="53"/>
        <v>0</v>
      </c>
      <c r="T171" s="11">
        <f t="shared" si="54"/>
        <v>0</v>
      </c>
      <c r="U171" s="12" t="str">
        <f t="shared" si="55"/>
        <v xml:space="preserve"> </v>
      </c>
      <c r="V171" s="13">
        <f t="shared" si="56"/>
        <v>0</v>
      </c>
      <c r="W171" s="53">
        <f t="shared" si="57"/>
        <v>0</v>
      </c>
      <c r="X171" s="54">
        <f t="shared" si="58"/>
        <v>0</v>
      </c>
      <c r="Y171" s="15" t="str">
        <f t="shared" si="59"/>
        <v>-</v>
      </c>
      <c r="Z171" s="54" t="s">
        <v>797</v>
      </c>
      <c r="AA171" s="12">
        <v>0</v>
      </c>
      <c r="AB171" s="54" t="s">
        <v>797</v>
      </c>
      <c r="AC171" s="12">
        <v>0</v>
      </c>
      <c r="AD171" s="54" t="s">
        <v>797</v>
      </c>
      <c r="AE171" s="12">
        <v>0</v>
      </c>
      <c r="AF171" s="54" t="s">
        <v>797</v>
      </c>
      <c r="AG171" s="12">
        <v>0</v>
      </c>
      <c r="AH171" s="54" t="s">
        <v>797</v>
      </c>
      <c r="AI171" s="12">
        <v>0</v>
      </c>
      <c r="AJ171" s="54" t="s">
        <v>797</v>
      </c>
      <c r="AK171" s="12">
        <v>0</v>
      </c>
      <c r="AL171" s="54" t="s">
        <v>797</v>
      </c>
      <c r="AM171" s="12">
        <v>0</v>
      </c>
      <c r="AN171" s="54" t="s">
        <v>797</v>
      </c>
      <c r="AO171" s="12">
        <v>0</v>
      </c>
      <c r="AP171" s="183" t="s">
        <v>894</v>
      </c>
      <c r="AQ171" s="194">
        <v>4.5</v>
      </c>
      <c r="AR171" s="195" t="s">
        <v>797</v>
      </c>
      <c r="AS171" s="180">
        <v>0</v>
      </c>
      <c r="AT171" s="181">
        <v>4.5</v>
      </c>
      <c r="AU171" s="184">
        <v>0</v>
      </c>
      <c r="AV171" s="184">
        <v>0</v>
      </c>
      <c r="AW171" s="182" t="s">
        <v>797</v>
      </c>
      <c r="AX171" s="95" t="s">
        <v>897</v>
      </c>
      <c r="AY171" s="96" t="e">
        <v>#VALUE!</v>
      </c>
      <c r="AZ171" s="97">
        <v>0</v>
      </c>
    </row>
    <row r="172" spans="3:52" ht="15" customHeight="1" x14ac:dyDescent="0.25">
      <c r="C172" s="90">
        <f t="shared" si="60"/>
        <v>33</v>
      </c>
      <c r="D172" s="3" t="s">
        <v>134</v>
      </c>
      <c r="E172" s="225" t="str">
        <f>_xlfn.XLOOKUP(D172, '[1]Парный рейтинг'!$D$10:$D$826,'[1]Парный рейтинг'!$P$10:$P$826, "")</f>
        <v/>
      </c>
      <c r="F172" s="172" t="str">
        <f t="shared" si="61"/>
        <v/>
      </c>
      <c r="G172" s="207" t="e">
        <f t="shared" si="44"/>
        <v>#VALUE!</v>
      </c>
      <c r="H172" s="176" t="str">
        <f t="shared" si="62"/>
        <v/>
      </c>
      <c r="I172" s="27" t="str">
        <f t="shared" si="45"/>
        <v>4,5</v>
      </c>
      <c r="J172" s="208">
        <v>4.5</v>
      </c>
      <c r="K172" s="24" t="s">
        <v>797</v>
      </c>
      <c r="L172" s="2">
        <f t="shared" si="46"/>
        <v>0</v>
      </c>
      <c r="M172" s="5">
        <f t="shared" si="47"/>
        <v>4.5</v>
      </c>
      <c r="N172" s="196">
        <f t="shared" si="48"/>
        <v>0</v>
      </c>
      <c r="O172" s="196">
        <f t="shared" si="49"/>
        <v>0</v>
      </c>
      <c r="P172" s="17" t="str">
        <f t="shared" si="50"/>
        <v/>
      </c>
      <c r="Q172" s="16" t="str">
        <f t="shared" si="51"/>
        <v>n/a</v>
      </c>
      <c r="R172" s="10" t="e">
        <f t="shared" si="52"/>
        <v>#VALUE!</v>
      </c>
      <c r="S172" s="25">
        <f t="shared" si="53"/>
        <v>0</v>
      </c>
      <c r="T172" s="11">
        <f t="shared" si="54"/>
        <v>0</v>
      </c>
      <c r="U172" s="12" t="str">
        <f t="shared" si="55"/>
        <v xml:space="preserve"> </v>
      </c>
      <c r="V172" s="13">
        <f t="shared" si="56"/>
        <v>0</v>
      </c>
      <c r="W172" s="53">
        <f t="shared" si="57"/>
        <v>0</v>
      </c>
      <c r="X172" s="54">
        <f t="shared" si="58"/>
        <v>0</v>
      </c>
      <c r="Y172" s="15" t="str">
        <f t="shared" si="59"/>
        <v>-</v>
      </c>
      <c r="Z172" s="54" t="s">
        <v>797</v>
      </c>
      <c r="AA172" s="12">
        <v>0</v>
      </c>
      <c r="AB172" s="54" t="s">
        <v>797</v>
      </c>
      <c r="AC172" s="12">
        <v>0</v>
      </c>
      <c r="AD172" s="54" t="s">
        <v>797</v>
      </c>
      <c r="AE172" s="12">
        <v>0</v>
      </c>
      <c r="AF172" s="54" t="s">
        <v>797</v>
      </c>
      <c r="AG172" s="12">
        <v>0</v>
      </c>
      <c r="AH172" s="54" t="s">
        <v>797</v>
      </c>
      <c r="AI172" s="12">
        <v>0</v>
      </c>
      <c r="AJ172" s="54" t="s">
        <v>797</v>
      </c>
      <c r="AK172" s="12">
        <v>0</v>
      </c>
      <c r="AL172" s="54" t="s">
        <v>797</v>
      </c>
      <c r="AM172" s="12">
        <v>0</v>
      </c>
      <c r="AN172" s="54" t="s">
        <v>797</v>
      </c>
      <c r="AO172" s="12">
        <v>0</v>
      </c>
      <c r="AP172" s="183" t="s">
        <v>894</v>
      </c>
      <c r="AQ172" s="194">
        <v>4.5</v>
      </c>
      <c r="AR172" s="195" t="s">
        <v>797</v>
      </c>
      <c r="AS172" s="180">
        <v>0</v>
      </c>
      <c r="AT172" s="181">
        <v>4.5</v>
      </c>
      <c r="AU172" s="184">
        <v>0</v>
      </c>
      <c r="AV172" s="184">
        <v>0</v>
      </c>
      <c r="AW172" s="182" t="s">
        <v>797</v>
      </c>
      <c r="AX172" s="95" t="s">
        <v>897</v>
      </c>
      <c r="AY172" s="96" t="e">
        <v>#VALUE!</v>
      </c>
      <c r="AZ172" s="97">
        <v>0</v>
      </c>
    </row>
    <row r="173" spans="3:52" ht="15" customHeight="1" x14ac:dyDescent="0.25">
      <c r="C173" s="90">
        <f t="shared" ref="C173:C204" si="63">C172+1</f>
        <v>34</v>
      </c>
      <c r="D173" s="3" t="s">
        <v>147</v>
      </c>
      <c r="E173" s="225" t="str">
        <f>_xlfn.XLOOKUP(D173, '[1]Парный рейтинг'!$D$10:$D$826,'[1]Парный рейтинг'!$P$10:$P$826, "")</f>
        <v/>
      </c>
      <c r="F173" s="172" t="str">
        <f t="shared" ref="F173:F204" si="64">IF(COUNTA(E173)&gt;0, E173, I173)</f>
        <v/>
      </c>
      <c r="G173" s="207" t="e">
        <f t="shared" si="44"/>
        <v>#VALUE!</v>
      </c>
      <c r="H173" s="176" t="str">
        <f t="shared" ref="H173:H204" si="65">IF(ISNUMBER(SEARCH("~*", F173)), "*", "")</f>
        <v/>
      </c>
      <c r="I173" s="27" t="str">
        <f t="shared" si="45"/>
        <v>4,5</v>
      </c>
      <c r="J173" s="208">
        <v>4.5</v>
      </c>
      <c r="K173" s="24" t="s">
        <v>797</v>
      </c>
      <c r="L173" s="2">
        <f t="shared" si="46"/>
        <v>0</v>
      </c>
      <c r="M173" s="5">
        <f t="shared" si="47"/>
        <v>4.5</v>
      </c>
      <c r="N173" s="196">
        <f t="shared" si="48"/>
        <v>0</v>
      </c>
      <c r="O173" s="196">
        <f t="shared" si="49"/>
        <v>0</v>
      </c>
      <c r="P173" s="17" t="str">
        <f t="shared" si="50"/>
        <v/>
      </c>
      <c r="Q173" s="16" t="str">
        <f t="shared" si="51"/>
        <v>n/a</v>
      </c>
      <c r="R173" s="10" t="e">
        <f t="shared" si="52"/>
        <v>#VALUE!</v>
      </c>
      <c r="S173" s="25">
        <f t="shared" si="53"/>
        <v>0</v>
      </c>
      <c r="T173" s="11">
        <f t="shared" si="54"/>
        <v>0</v>
      </c>
      <c r="U173" s="12" t="str">
        <f t="shared" si="55"/>
        <v xml:space="preserve"> </v>
      </c>
      <c r="V173" s="13">
        <f t="shared" si="56"/>
        <v>0</v>
      </c>
      <c r="W173" s="53">
        <f t="shared" si="57"/>
        <v>0</v>
      </c>
      <c r="X173" s="54">
        <f t="shared" si="58"/>
        <v>0</v>
      </c>
      <c r="Y173" s="15" t="str">
        <f t="shared" si="59"/>
        <v>-</v>
      </c>
      <c r="Z173" s="54" t="s">
        <v>797</v>
      </c>
      <c r="AA173" s="12">
        <v>0</v>
      </c>
      <c r="AB173" s="54" t="s">
        <v>797</v>
      </c>
      <c r="AC173" s="12">
        <v>0</v>
      </c>
      <c r="AD173" s="54" t="s">
        <v>797</v>
      </c>
      <c r="AE173" s="12">
        <v>0</v>
      </c>
      <c r="AF173" s="54" t="s">
        <v>797</v>
      </c>
      <c r="AG173" s="12">
        <v>0</v>
      </c>
      <c r="AH173" s="54" t="s">
        <v>797</v>
      </c>
      <c r="AI173" s="12">
        <v>0</v>
      </c>
      <c r="AJ173" s="54" t="s">
        <v>797</v>
      </c>
      <c r="AK173" s="12">
        <v>0</v>
      </c>
      <c r="AL173" s="54" t="s">
        <v>797</v>
      </c>
      <c r="AM173" s="12">
        <v>0</v>
      </c>
      <c r="AN173" s="54" t="s">
        <v>797</v>
      </c>
      <c r="AO173" s="12">
        <v>0</v>
      </c>
      <c r="AP173" s="183" t="s">
        <v>894</v>
      </c>
      <c r="AQ173" s="194">
        <v>4.5</v>
      </c>
      <c r="AR173" s="195" t="s">
        <v>797</v>
      </c>
      <c r="AS173" s="180">
        <v>0</v>
      </c>
      <c r="AT173" s="181">
        <v>4.5</v>
      </c>
      <c r="AU173" s="184">
        <v>0</v>
      </c>
      <c r="AV173" s="184">
        <v>0</v>
      </c>
      <c r="AW173" s="182" t="s">
        <v>797</v>
      </c>
      <c r="AX173" s="95" t="s">
        <v>897</v>
      </c>
      <c r="AY173" s="96" t="e">
        <v>#VALUE!</v>
      </c>
      <c r="AZ173" s="97">
        <v>0</v>
      </c>
    </row>
    <row r="174" spans="3:52" ht="15" customHeight="1" x14ac:dyDescent="0.25">
      <c r="C174" s="90">
        <f t="shared" si="63"/>
        <v>35</v>
      </c>
      <c r="D174" s="3" t="s">
        <v>142</v>
      </c>
      <c r="E174" s="225" t="str">
        <f>_xlfn.XLOOKUP(D174, '[1]Парный рейтинг'!$D$10:$D$826,'[1]Парный рейтинг'!$P$10:$P$826, "")</f>
        <v/>
      </c>
      <c r="F174" s="172" t="str">
        <f t="shared" si="64"/>
        <v/>
      </c>
      <c r="G174" s="207" t="e">
        <f t="shared" si="44"/>
        <v>#VALUE!</v>
      </c>
      <c r="H174" s="176" t="str">
        <f t="shared" si="65"/>
        <v/>
      </c>
      <c r="I174" s="27" t="str">
        <f t="shared" si="45"/>
        <v>4,5</v>
      </c>
      <c r="J174" s="208">
        <v>4.5</v>
      </c>
      <c r="K174" s="24" t="s">
        <v>797</v>
      </c>
      <c r="L174" s="2">
        <f t="shared" si="46"/>
        <v>0</v>
      </c>
      <c r="M174" s="5">
        <f t="shared" si="47"/>
        <v>4.5</v>
      </c>
      <c r="N174" s="196">
        <f t="shared" si="48"/>
        <v>0</v>
      </c>
      <c r="O174" s="196">
        <f t="shared" si="49"/>
        <v>0</v>
      </c>
      <c r="P174" s="17" t="str">
        <f t="shared" si="50"/>
        <v/>
      </c>
      <c r="Q174" s="16" t="str">
        <f t="shared" si="51"/>
        <v>n/a</v>
      </c>
      <c r="R174" s="10" t="e">
        <f t="shared" si="52"/>
        <v>#VALUE!</v>
      </c>
      <c r="S174" s="25">
        <f t="shared" si="53"/>
        <v>0</v>
      </c>
      <c r="T174" s="11">
        <f t="shared" si="54"/>
        <v>0</v>
      </c>
      <c r="U174" s="12" t="str">
        <f t="shared" si="55"/>
        <v xml:space="preserve"> </v>
      </c>
      <c r="V174" s="13">
        <f t="shared" si="56"/>
        <v>0</v>
      </c>
      <c r="W174" s="53">
        <f t="shared" si="57"/>
        <v>0</v>
      </c>
      <c r="X174" s="54">
        <f t="shared" si="58"/>
        <v>0</v>
      </c>
      <c r="Y174" s="15" t="str">
        <f t="shared" si="59"/>
        <v>-</v>
      </c>
      <c r="Z174" s="54" t="s">
        <v>797</v>
      </c>
      <c r="AA174" s="12">
        <v>0</v>
      </c>
      <c r="AB174" s="54" t="s">
        <v>797</v>
      </c>
      <c r="AC174" s="12">
        <v>0</v>
      </c>
      <c r="AD174" s="54" t="s">
        <v>797</v>
      </c>
      <c r="AE174" s="12">
        <v>0</v>
      </c>
      <c r="AF174" s="54" t="s">
        <v>797</v>
      </c>
      <c r="AG174" s="12">
        <v>0</v>
      </c>
      <c r="AH174" s="54" t="s">
        <v>797</v>
      </c>
      <c r="AI174" s="12">
        <v>0</v>
      </c>
      <c r="AJ174" s="54" t="s">
        <v>797</v>
      </c>
      <c r="AK174" s="12">
        <v>0</v>
      </c>
      <c r="AL174" s="54" t="s">
        <v>797</v>
      </c>
      <c r="AM174" s="12">
        <v>0</v>
      </c>
      <c r="AN174" s="54" t="s">
        <v>797</v>
      </c>
      <c r="AO174" s="12">
        <v>0</v>
      </c>
      <c r="AP174" s="183" t="s">
        <v>894</v>
      </c>
      <c r="AQ174" s="194">
        <v>4.5</v>
      </c>
      <c r="AR174" s="195" t="s">
        <v>797</v>
      </c>
      <c r="AS174" s="180">
        <v>0</v>
      </c>
      <c r="AT174" s="181">
        <v>4.5</v>
      </c>
      <c r="AU174" s="184">
        <v>0</v>
      </c>
      <c r="AV174" s="184">
        <v>0</v>
      </c>
      <c r="AW174" s="182" t="s">
        <v>797</v>
      </c>
      <c r="AX174" s="95" t="s">
        <v>897</v>
      </c>
      <c r="AY174" s="96" t="e">
        <v>#VALUE!</v>
      </c>
      <c r="AZ174" s="97">
        <v>0</v>
      </c>
    </row>
    <row r="175" spans="3:52" ht="15" customHeight="1" x14ac:dyDescent="0.25">
      <c r="C175" s="90">
        <f t="shared" si="63"/>
        <v>36</v>
      </c>
      <c r="D175" s="3" t="s">
        <v>122</v>
      </c>
      <c r="E175" s="225" t="str">
        <f>_xlfn.XLOOKUP(D175, '[1]Парный рейтинг'!$D$10:$D$826,'[1]Парный рейтинг'!$P$10:$P$826, "")</f>
        <v/>
      </c>
      <c r="F175" s="172" t="str">
        <f t="shared" si="64"/>
        <v/>
      </c>
      <c r="G175" s="207" t="e">
        <f t="shared" si="44"/>
        <v>#VALUE!</v>
      </c>
      <c r="H175" s="176" t="str">
        <f t="shared" si="65"/>
        <v/>
      </c>
      <c r="I175" s="27" t="str">
        <f t="shared" si="45"/>
        <v>4,5</v>
      </c>
      <c r="J175" s="208">
        <v>4.5</v>
      </c>
      <c r="K175" s="24" t="s">
        <v>797</v>
      </c>
      <c r="L175" s="2">
        <f t="shared" si="46"/>
        <v>0</v>
      </c>
      <c r="M175" s="5">
        <f t="shared" si="47"/>
        <v>4.5</v>
      </c>
      <c r="N175" s="196">
        <f t="shared" si="48"/>
        <v>0</v>
      </c>
      <c r="O175" s="196">
        <f t="shared" si="49"/>
        <v>0</v>
      </c>
      <c r="P175" s="17" t="str">
        <f t="shared" si="50"/>
        <v/>
      </c>
      <c r="Q175" s="16" t="str">
        <f t="shared" si="51"/>
        <v>n/a</v>
      </c>
      <c r="R175" s="10" t="e">
        <f t="shared" si="52"/>
        <v>#VALUE!</v>
      </c>
      <c r="S175" s="25">
        <f t="shared" si="53"/>
        <v>0</v>
      </c>
      <c r="T175" s="11">
        <f t="shared" si="54"/>
        <v>0</v>
      </c>
      <c r="U175" s="12" t="str">
        <f t="shared" si="55"/>
        <v xml:space="preserve"> </v>
      </c>
      <c r="V175" s="13">
        <f t="shared" si="56"/>
        <v>0</v>
      </c>
      <c r="W175" s="53">
        <f t="shared" si="57"/>
        <v>0</v>
      </c>
      <c r="X175" s="54">
        <f t="shared" si="58"/>
        <v>0</v>
      </c>
      <c r="Y175" s="15" t="str">
        <f t="shared" si="59"/>
        <v>-</v>
      </c>
      <c r="Z175" s="54" t="s">
        <v>797</v>
      </c>
      <c r="AA175" s="12">
        <v>0</v>
      </c>
      <c r="AB175" s="54" t="s">
        <v>797</v>
      </c>
      <c r="AC175" s="12">
        <v>0</v>
      </c>
      <c r="AD175" s="54" t="s">
        <v>797</v>
      </c>
      <c r="AE175" s="12">
        <v>0</v>
      </c>
      <c r="AF175" s="54" t="s">
        <v>797</v>
      </c>
      <c r="AG175" s="12">
        <v>0</v>
      </c>
      <c r="AH175" s="54" t="s">
        <v>797</v>
      </c>
      <c r="AI175" s="12">
        <v>0</v>
      </c>
      <c r="AJ175" s="54" t="s">
        <v>797</v>
      </c>
      <c r="AK175" s="12">
        <v>0</v>
      </c>
      <c r="AL175" s="54" t="s">
        <v>797</v>
      </c>
      <c r="AM175" s="12">
        <v>0</v>
      </c>
      <c r="AN175" s="54" t="s">
        <v>797</v>
      </c>
      <c r="AO175" s="12">
        <v>0</v>
      </c>
      <c r="AP175" s="183" t="s">
        <v>894</v>
      </c>
      <c r="AQ175" s="194">
        <v>4.5</v>
      </c>
      <c r="AR175" s="195" t="s">
        <v>797</v>
      </c>
      <c r="AS175" s="180">
        <v>0</v>
      </c>
      <c r="AT175" s="181">
        <v>4.5</v>
      </c>
      <c r="AU175" s="184">
        <v>0</v>
      </c>
      <c r="AV175" s="184">
        <v>0</v>
      </c>
      <c r="AW175" s="182" t="s">
        <v>797</v>
      </c>
      <c r="AX175" s="95" t="s">
        <v>897</v>
      </c>
      <c r="AY175" s="96" t="e">
        <v>#VALUE!</v>
      </c>
      <c r="AZ175" s="97">
        <v>0</v>
      </c>
    </row>
    <row r="176" spans="3:52" ht="15" customHeight="1" x14ac:dyDescent="0.25">
      <c r="C176" s="90">
        <f t="shared" si="63"/>
        <v>37</v>
      </c>
      <c r="D176" s="3" t="s">
        <v>76</v>
      </c>
      <c r="E176" s="225" t="str">
        <f>_xlfn.XLOOKUP(D176, '[1]Парный рейтинг'!$D$10:$D$826,'[1]Парный рейтинг'!$P$10:$P$826, "")</f>
        <v/>
      </c>
      <c r="F176" s="172" t="str">
        <f t="shared" si="64"/>
        <v/>
      </c>
      <c r="G176" s="207" t="e">
        <f t="shared" si="44"/>
        <v>#VALUE!</v>
      </c>
      <c r="H176" s="176" t="str">
        <f t="shared" si="65"/>
        <v/>
      </c>
      <c r="I176" s="27" t="str">
        <f t="shared" si="45"/>
        <v>4,5</v>
      </c>
      <c r="J176" s="208">
        <v>4.5</v>
      </c>
      <c r="K176" s="24" t="s">
        <v>797</v>
      </c>
      <c r="L176" s="2">
        <f t="shared" si="46"/>
        <v>0</v>
      </c>
      <c r="M176" s="5">
        <f t="shared" si="47"/>
        <v>4.5</v>
      </c>
      <c r="N176" s="196">
        <f t="shared" si="48"/>
        <v>0</v>
      </c>
      <c r="O176" s="196">
        <f t="shared" si="49"/>
        <v>0</v>
      </c>
      <c r="P176" s="17" t="str">
        <f t="shared" si="50"/>
        <v/>
      </c>
      <c r="Q176" s="16" t="str">
        <f t="shared" si="51"/>
        <v>n/a</v>
      </c>
      <c r="R176" s="10" t="e">
        <f t="shared" si="52"/>
        <v>#VALUE!</v>
      </c>
      <c r="S176" s="25">
        <f t="shared" si="53"/>
        <v>0</v>
      </c>
      <c r="T176" s="11">
        <f t="shared" si="54"/>
        <v>0</v>
      </c>
      <c r="U176" s="12" t="str">
        <f t="shared" si="55"/>
        <v xml:space="preserve"> </v>
      </c>
      <c r="V176" s="13">
        <f t="shared" si="56"/>
        <v>0</v>
      </c>
      <c r="W176" s="53">
        <f t="shared" si="57"/>
        <v>0</v>
      </c>
      <c r="X176" s="54">
        <f t="shared" si="58"/>
        <v>0</v>
      </c>
      <c r="Y176" s="15" t="str">
        <f t="shared" si="59"/>
        <v>-</v>
      </c>
      <c r="Z176" s="54" t="s">
        <v>797</v>
      </c>
      <c r="AA176" s="12">
        <v>0</v>
      </c>
      <c r="AB176" s="54" t="s">
        <v>797</v>
      </c>
      <c r="AC176" s="12">
        <v>0</v>
      </c>
      <c r="AD176" s="54" t="s">
        <v>797</v>
      </c>
      <c r="AE176" s="12">
        <v>0</v>
      </c>
      <c r="AF176" s="54" t="s">
        <v>797</v>
      </c>
      <c r="AG176" s="12">
        <v>0</v>
      </c>
      <c r="AH176" s="54" t="s">
        <v>797</v>
      </c>
      <c r="AI176" s="12">
        <v>0</v>
      </c>
      <c r="AJ176" s="54" t="s">
        <v>797</v>
      </c>
      <c r="AK176" s="12">
        <v>0</v>
      </c>
      <c r="AL176" s="54" t="s">
        <v>797</v>
      </c>
      <c r="AM176" s="12">
        <v>0</v>
      </c>
      <c r="AN176" s="54" t="s">
        <v>797</v>
      </c>
      <c r="AO176" s="12">
        <v>0</v>
      </c>
      <c r="AP176" s="183" t="s">
        <v>894</v>
      </c>
      <c r="AQ176" s="194">
        <v>4.5</v>
      </c>
      <c r="AR176" s="195" t="s">
        <v>797</v>
      </c>
      <c r="AS176" s="180">
        <v>0</v>
      </c>
      <c r="AT176" s="181">
        <v>4.5</v>
      </c>
      <c r="AU176" s="184">
        <v>0</v>
      </c>
      <c r="AV176" s="184">
        <v>0</v>
      </c>
      <c r="AW176" s="182" t="s">
        <v>797</v>
      </c>
      <c r="AX176" s="95" t="s">
        <v>897</v>
      </c>
      <c r="AY176" s="96" t="e">
        <v>#VALUE!</v>
      </c>
      <c r="AZ176" s="97">
        <v>0</v>
      </c>
    </row>
    <row r="177" spans="3:52" ht="15" customHeight="1" x14ac:dyDescent="0.25">
      <c r="C177" s="90">
        <f t="shared" si="63"/>
        <v>38</v>
      </c>
      <c r="D177" s="3" t="s">
        <v>145</v>
      </c>
      <c r="E177" s="225" t="str">
        <f>_xlfn.XLOOKUP(D177, '[1]Парный рейтинг'!$D$10:$D$826,'[1]Парный рейтинг'!$P$10:$P$826, "")</f>
        <v/>
      </c>
      <c r="F177" s="172" t="str">
        <f t="shared" si="64"/>
        <v/>
      </c>
      <c r="G177" s="207" t="e">
        <f t="shared" si="44"/>
        <v>#VALUE!</v>
      </c>
      <c r="H177" s="176" t="str">
        <f t="shared" si="65"/>
        <v/>
      </c>
      <c r="I177" s="27" t="str">
        <f t="shared" si="45"/>
        <v>4,5</v>
      </c>
      <c r="J177" s="208">
        <v>4.5</v>
      </c>
      <c r="K177" s="24" t="s">
        <v>797</v>
      </c>
      <c r="L177" s="2">
        <f t="shared" si="46"/>
        <v>0</v>
      </c>
      <c r="M177" s="5">
        <f t="shared" si="47"/>
        <v>4.5</v>
      </c>
      <c r="N177" s="196">
        <f t="shared" si="48"/>
        <v>0</v>
      </c>
      <c r="O177" s="196">
        <f t="shared" si="49"/>
        <v>0</v>
      </c>
      <c r="P177" s="17" t="str">
        <f t="shared" si="50"/>
        <v/>
      </c>
      <c r="Q177" s="16" t="str">
        <f t="shared" si="51"/>
        <v>n/a</v>
      </c>
      <c r="R177" s="10" t="e">
        <f t="shared" si="52"/>
        <v>#VALUE!</v>
      </c>
      <c r="S177" s="25">
        <f t="shared" si="53"/>
        <v>0</v>
      </c>
      <c r="T177" s="11">
        <f t="shared" si="54"/>
        <v>0</v>
      </c>
      <c r="U177" s="12" t="str">
        <f t="shared" si="55"/>
        <v xml:space="preserve"> </v>
      </c>
      <c r="V177" s="13">
        <f t="shared" si="56"/>
        <v>0</v>
      </c>
      <c r="W177" s="53">
        <f t="shared" si="57"/>
        <v>0</v>
      </c>
      <c r="X177" s="54">
        <f t="shared" si="58"/>
        <v>0</v>
      </c>
      <c r="Y177" s="15" t="str">
        <f t="shared" si="59"/>
        <v>-</v>
      </c>
      <c r="Z177" s="54" t="s">
        <v>797</v>
      </c>
      <c r="AA177" s="12">
        <v>0</v>
      </c>
      <c r="AB177" s="54" t="s">
        <v>797</v>
      </c>
      <c r="AC177" s="12">
        <v>0</v>
      </c>
      <c r="AD177" s="54" t="s">
        <v>797</v>
      </c>
      <c r="AE177" s="12">
        <v>0</v>
      </c>
      <c r="AF177" s="54" t="s">
        <v>797</v>
      </c>
      <c r="AG177" s="12">
        <v>0</v>
      </c>
      <c r="AH177" s="54" t="s">
        <v>797</v>
      </c>
      <c r="AI177" s="12">
        <v>0</v>
      </c>
      <c r="AJ177" s="54" t="s">
        <v>797</v>
      </c>
      <c r="AK177" s="12">
        <v>0</v>
      </c>
      <c r="AL177" s="54" t="s">
        <v>797</v>
      </c>
      <c r="AM177" s="12">
        <v>0</v>
      </c>
      <c r="AN177" s="54" t="s">
        <v>797</v>
      </c>
      <c r="AO177" s="12">
        <v>0</v>
      </c>
      <c r="AP177" s="183" t="s">
        <v>894</v>
      </c>
      <c r="AQ177" s="194">
        <v>4.5</v>
      </c>
      <c r="AR177" s="195" t="s">
        <v>797</v>
      </c>
      <c r="AS177" s="180">
        <v>0</v>
      </c>
      <c r="AT177" s="181">
        <v>4.5</v>
      </c>
      <c r="AU177" s="184">
        <v>0</v>
      </c>
      <c r="AV177" s="184">
        <v>0</v>
      </c>
      <c r="AW177" s="182" t="s">
        <v>797</v>
      </c>
      <c r="AX177" s="95" t="s">
        <v>897</v>
      </c>
      <c r="AY177" s="96" t="e">
        <v>#VALUE!</v>
      </c>
      <c r="AZ177" s="97">
        <v>0</v>
      </c>
    </row>
    <row r="178" spans="3:52" ht="15" customHeight="1" x14ac:dyDescent="0.25">
      <c r="C178" s="90">
        <f t="shared" si="63"/>
        <v>39</v>
      </c>
      <c r="D178" s="3" t="s">
        <v>149</v>
      </c>
      <c r="E178" s="225" t="str">
        <f>_xlfn.XLOOKUP(D178, '[1]Парный рейтинг'!$D$10:$D$826,'[1]Парный рейтинг'!$P$10:$P$826, "")</f>
        <v/>
      </c>
      <c r="F178" s="172" t="str">
        <f t="shared" si="64"/>
        <v/>
      </c>
      <c r="G178" s="207" t="e">
        <f t="shared" si="44"/>
        <v>#VALUE!</v>
      </c>
      <c r="H178" s="176" t="str">
        <f t="shared" si="65"/>
        <v/>
      </c>
      <c r="I178" s="27" t="str">
        <f t="shared" si="45"/>
        <v>4,5</v>
      </c>
      <c r="J178" s="208">
        <v>4.5</v>
      </c>
      <c r="K178" s="24" t="s">
        <v>797</v>
      </c>
      <c r="L178" s="2">
        <f t="shared" si="46"/>
        <v>0</v>
      </c>
      <c r="M178" s="5">
        <f t="shared" si="47"/>
        <v>4.5</v>
      </c>
      <c r="N178" s="196">
        <f t="shared" si="48"/>
        <v>0</v>
      </c>
      <c r="O178" s="196">
        <f t="shared" si="49"/>
        <v>0</v>
      </c>
      <c r="P178" s="17" t="str">
        <f t="shared" si="50"/>
        <v/>
      </c>
      <c r="Q178" s="16" t="str">
        <f t="shared" si="51"/>
        <v>n/a</v>
      </c>
      <c r="R178" s="10" t="e">
        <f t="shared" si="52"/>
        <v>#VALUE!</v>
      </c>
      <c r="S178" s="25">
        <f t="shared" si="53"/>
        <v>0</v>
      </c>
      <c r="T178" s="11">
        <f t="shared" si="54"/>
        <v>0</v>
      </c>
      <c r="U178" s="12" t="str">
        <f t="shared" si="55"/>
        <v xml:space="preserve"> </v>
      </c>
      <c r="V178" s="13">
        <f t="shared" si="56"/>
        <v>0</v>
      </c>
      <c r="W178" s="53">
        <f t="shared" si="57"/>
        <v>0</v>
      </c>
      <c r="X178" s="54">
        <f t="shared" si="58"/>
        <v>0</v>
      </c>
      <c r="Y178" s="15" t="str">
        <f t="shared" si="59"/>
        <v>-</v>
      </c>
      <c r="Z178" s="54" t="s">
        <v>797</v>
      </c>
      <c r="AA178" s="12">
        <v>0</v>
      </c>
      <c r="AB178" s="54" t="s">
        <v>797</v>
      </c>
      <c r="AC178" s="12">
        <v>0</v>
      </c>
      <c r="AD178" s="54" t="s">
        <v>797</v>
      </c>
      <c r="AE178" s="12">
        <v>0</v>
      </c>
      <c r="AF178" s="54" t="s">
        <v>797</v>
      </c>
      <c r="AG178" s="12">
        <v>0</v>
      </c>
      <c r="AH178" s="54" t="s">
        <v>797</v>
      </c>
      <c r="AI178" s="12">
        <v>0</v>
      </c>
      <c r="AJ178" s="54" t="s">
        <v>797</v>
      </c>
      <c r="AK178" s="12">
        <v>0</v>
      </c>
      <c r="AL178" s="54" t="s">
        <v>797</v>
      </c>
      <c r="AM178" s="12">
        <v>0</v>
      </c>
      <c r="AN178" s="54" t="s">
        <v>797</v>
      </c>
      <c r="AO178" s="12">
        <v>0</v>
      </c>
      <c r="AP178" s="183" t="s">
        <v>894</v>
      </c>
      <c r="AQ178" s="194">
        <v>4.5</v>
      </c>
      <c r="AR178" s="195" t="s">
        <v>797</v>
      </c>
      <c r="AS178" s="180">
        <v>0</v>
      </c>
      <c r="AT178" s="181">
        <v>4.5</v>
      </c>
      <c r="AU178" s="184">
        <v>0</v>
      </c>
      <c r="AV178" s="184">
        <v>0</v>
      </c>
      <c r="AW178" s="182" t="s">
        <v>797</v>
      </c>
      <c r="AX178" s="95" t="s">
        <v>897</v>
      </c>
      <c r="AY178" s="96" t="e">
        <v>#VALUE!</v>
      </c>
      <c r="AZ178" s="97">
        <v>0</v>
      </c>
    </row>
    <row r="179" spans="3:52" ht="15" customHeight="1" x14ac:dyDescent="0.25">
      <c r="C179" s="90">
        <f t="shared" si="63"/>
        <v>40</v>
      </c>
      <c r="D179" s="3" t="s">
        <v>151</v>
      </c>
      <c r="E179" s="225" t="str">
        <f>_xlfn.XLOOKUP(D179, '[1]Парный рейтинг'!$D$10:$D$826,'[1]Парный рейтинг'!$P$10:$P$826, "")</f>
        <v/>
      </c>
      <c r="F179" s="172" t="str">
        <f t="shared" si="64"/>
        <v/>
      </c>
      <c r="G179" s="207" t="e">
        <f t="shared" si="44"/>
        <v>#VALUE!</v>
      </c>
      <c r="H179" s="176" t="str">
        <f t="shared" si="65"/>
        <v/>
      </c>
      <c r="I179" s="27" t="str">
        <f t="shared" si="45"/>
        <v>4,5</v>
      </c>
      <c r="J179" s="208">
        <v>4.5</v>
      </c>
      <c r="K179" s="24" t="s">
        <v>797</v>
      </c>
      <c r="L179" s="2">
        <f t="shared" si="46"/>
        <v>0</v>
      </c>
      <c r="M179" s="5">
        <f t="shared" si="47"/>
        <v>4.5</v>
      </c>
      <c r="N179" s="196">
        <f t="shared" si="48"/>
        <v>0</v>
      </c>
      <c r="O179" s="196">
        <f t="shared" si="49"/>
        <v>0</v>
      </c>
      <c r="P179" s="17" t="str">
        <f t="shared" si="50"/>
        <v/>
      </c>
      <c r="Q179" s="16" t="str">
        <f t="shared" si="51"/>
        <v>n/a</v>
      </c>
      <c r="R179" s="10" t="e">
        <f t="shared" si="52"/>
        <v>#VALUE!</v>
      </c>
      <c r="S179" s="25">
        <f t="shared" si="53"/>
        <v>0</v>
      </c>
      <c r="T179" s="11">
        <f t="shared" si="54"/>
        <v>0</v>
      </c>
      <c r="U179" s="12" t="str">
        <f t="shared" si="55"/>
        <v xml:space="preserve"> </v>
      </c>
      <c r="V179" s="13">
        <f t="shared" si="56"/>
        <v>0</v>
      </c>
      <c r="W179" s="53">
        <f t="shared" si="57"/>
        <v>0</v>
      </c>
      <c r="X179" s="54">
        <f t="shared" si="58"/>
        <v>0</v>
      </c>
      <c r="Y179" s="15" t="str">
        <f t="shared" si="59"/>
        <v>-</v>
      </c>
      <c r="Z179" s="54" t="s">
        <v>797</v>
      </c>
      <c r="AA179" s="12">
        <v>0</v>
      </c>
      <c r="AB179" s="54" t="s">
        <v>797</v>
      </c>
      <c r="AC179" s="12">
        <v>0</v>
      </c>
      <c r="AD179" s="54" t="s">
        <v>797</v>
      </c>
      <c r="AE179" s="12">
        <v>0</v>
      </c>
      <c r="AF179" s="54" t="s">
        <v>797</v>
      </c>
      <c r="AG179" s="12">
        <v>0</v>
      </c>
      <c r="AH179" s="54" t="s">
        <v>797</v>
      </c>
      <c r="AI179" s="12">
        <v>0</v>
      </c>
      <c r="AJ179" s="54" t="s">
        <v>797</v>
      </c>
      <c r="AK179" s="12">
        <v>0</v>
      </c>
      <c r="AL179" s="54" t="s">
        <v>797</v>
      </c>
      <c r="AM179" s="12">
        <v>0</v>
      </c>
      <c r="AN179" s="54" t="s">
        <v>797</v>
      </c>
      <c r="AO179" s="12">
        <v>0</v>
      </c>
      <c r="AP179" s="183" t="s">
        <v>894</v>
      </c>
      <c r="AQ179" s="194">
        <v>4.5</v>
      </c>
      <c r="AR179" s="195" t="s">
        <v>797</v>
      </c>
      <c r="AS179" s="180">
        <v>0</v>
      </c>
      <c r="AT179" s="181">
        <v>4.5</v>
      </c>
      <c r="AU179" s="184">
        <v>0</v>
      </c>
      <c r="AV179" s="184">
        <v>0</v>
      </c>
      <c r="AW179" s="182" t="s">
        <v>797</v>
      </c>
      <c r="AX179" s="95" t="s">
        <v>897</v>
      </c>
      <c r="AY179" s="96" t="e">
        <v>#VALUE!</v>
      </c>
      <c r="AZ179" s="97">
        <v>0</v>
      </c>
    </row>
    <row r="180" spans="3:52" s="222" customFormat="1" ht="15" customHeight="1" x14ac:dyDescent="0.25">
      <c r="C180" s="90">
        <f t="shared" si="63"/>
        <v>41</v>
      </c>
      <c r="D180" s="3" t="s">
        <v>136</v>
      </c>
      <c r="E180" s="225" t="str">
        <f>_xlfn.XLOOKUP(D180, '[1]Парный рейтинг'!$D$10:$D$826,'[1]Парный рейтинг'!$P$10:$P$826, "")</f>
        <v/>
      </c>
      <c r="F180" s="172" t="str">
        <f t="shared" si="64"/>
        <v/>
      </c>
      <c r="G180" s="207" t="e">
        <f t="shared" si="44"/>
        <v>#VALUE!</v>
      </c>
      <c r="H180" s="176" t="str">
        <f t="shared" si="65"/>
        <v/>
      </c>
      <c r="I180" s="27" t="str">
        <f t="shared" si="45"/>
        <v>4,0*</v>
      </c>
      <c r="J180" s="208">
        <v>4</v>
      </c>
      <c r="K180" s="226" t="s">
        <v>798</v>
      </c>
      <c r="L180" s="2">
        <f t="shared" si="46"/>
        <v>0</v>
      </c>
      <c r="M180" s="5">
        <f t="shared" si="47"/>
        <v>4.0999999999999996</v>
      </c>
      <c r="N180" s="196">
        <f t="shared" si="48"/>
        <v>0</v>
      </c>
      <c r="O180" s="196">
        <f t="shared" si="49"/>
        <v>0</v>
      </c>
      <c r="P180" s="17" t="str">
        <f t="shared" si="50"/>
        <v/>
      </c>
      <c r="Q180" s="16" t="str">
        <f t="shared" si="51"/>
        <v>n/a</v>
      </c>
      <c r="R180" s="10" t="e">
        <f t="shared" si="52"/>
        <v>#VALUE!</v>
      </c>
      <c r="S180" s="25">
        <f t="shared" si="53"/>
        <v>0</v>
      </c>
      <c r="T180" s="11">
        <f t="shared" si="54"/>
        <v>0</v>
      </c>
      <c r="U180" s="12" t="str">
        <f t="shared" si="55"/>
        <v xml:space="preserve"> </v>
      </c>
      <c r="V180" s="13">
        <f t="shared" si="56"/>
        <v>0</v>
      </c>
      <c r="W180" s="53">
        <f t="shared" si="57"/>
        <v>0</v>
      </c>
      <c r="X180" s="54">
        <f t="shared" si="58"/>
        <v>0</v>
      </c>
      <c r="Y180" s="15" t="str">
        <f t="shared" si="59"/>
        <v>-</v>
      </c>
      <c r="Z180" s="54" t="s">
        <v>797</v>
      </c>
      <c r="AA180" s="12">
        <v>0</v>
      </c>
      <c r="AB180" s="54" t="s">
        <v>797</v>
      </c>
      <c r="AC180" s="12">
        <v>0</v>
      </c>
      <c r="AD180" s="54" t="s">
        <v>797</v>
      </c>
      <c r="AE180" s="12">
        <v>0</v>
      </c>
      <c r="AF180" s="54" t="s">
        <v>797</v>
      </c>
      <c r="AG180" s="12">
        <v>0</v>
      </c>
      <c r="AH180" s="54" t="s">
        <v>797</v>
      </c>
      <c r="AI180" s="12">
        <v>0</v>
      </c>
      <c r="AJ180" s="54" t="s">
        <v>797</v>
      </c>
      <c r="AK180" s="12">
        <v>0</v>
      </c>
      <c r="AL180" s="54" t="s">
        <v>797</v>
      </c>
      <c r="AM180" s="12">
        <v>0</v>
      </c>
      <c r="AN180" s="54" t="s">
        <v>797</v>
      </c>
      <c r="AO180" s="12">
        <v>0</v>
      </c>
      <c r="AP180" s="183" t="s">
        <v>866</v>
      </c>
      <c r="AQ180" s="194">
        <v>4</v>
      </c>
      <c r="AR180" s="195" t="s">
        <v>798</v>
      </c>
      <c r="AS180" s="180">
        <v>0</v>
      </c>
      <c r="AT180" s="181">
        <v>4.0999999999999996</v>
      </c>
      <c r="AU180" s="188">
        <v>-0.5</v>
      </c>
      <c r="AV180" s="188">
        <v>1</v>
      </c>
      <c r="AW180" s="205" t="s">
        <v>908</v>
      </c>
      <c r="AX180" s="95" t="s">
        <v>897</v>
      </c>
      <c r="AY180" s="96" t="e">
        <v>#VALUE!</v>
      </c>
      <c r="AZ180" s="97">
        <v>0</v>
      </c>
    </row>
    <row r="181" spans="3:52" s="222" customFormat="1" ht="15" customHeight="1" x14ac:dyDescent="0.25">
      <c r="C181" s="90">
        <f t="shared" si="63"/>
        <v>42</v>
      </c>
      <c r="D181" s="3" t="s">
        <v>137</v>
      </c>
      <c r="E181" s="225" t="str">
        <f>_xlfn.XLOOKUP(D181, '[1]Парный рейтинг'!$D$10:$D$826,'[1]Парный рейтинг'!$P$10:$P$826, "")</f>
        <v/>
      </c>
      <c r="F181" s="172" t="str">
        <f t="shared" si="64"/>
        <v/>
      </c>
      <c r="G181" s="207" t="e">
        <f t="shared" si="44"/>
        <v>#VALUE!</v>
      </c>
      <c r="H181" s="176" t="str">
        <f t="shared" si="65"/>
        <v/>
      </c>
      <c r="I181" s="27" t="str">
        <f t="shared" si="45"/>
        <v>4,0*</v>
      </c>
      <c r="J181" s="208">
        <v>4</v>
      </c>
      <c r="K181" s="226" t="s">
        <v>798</v>
      </c>
      <c r="L181" s="2">
        <f t="shared" si="46"/>
        <v>0</v>
      </c>
      <c r="M181" s="5">
        <f t="shared" si="47"/>
        <v>4.0999999999999996</v>
      </c>
      <c r="N181" s="196">
        <f t="shared" si="48"/>
        <v>0</v>
      </c>
      <c r="O181" s="196">
        <f t="shared" si="49"/>
        <v>0</v>
      </c>
      <c r="P181" s="17" t="str">
        <f t="shared" si="50"/>
        <v/>
      </c>
      <c r="Q181" s="16" t="str">
        <f t="shared" si="51"/>
        <v>n/a</v>
      </c>
      <c r="R181" s="10" t="e">
        <f t="shared" si="52"/>
        <v>#VALUE!</v>
      </c>
      <c r="S181" s="25">
        <f t="shared" si="53"/>
        <v>0</v>
      </c>
      <c r="T181" s="11">
        <f t="shared" si="54"/>
        <v>0</v>
      </c>
      <c r="U181" s="12" t="str">
        <f t="shared" si="55"/>
        <v xml:space="preserve"> </v>
      </c>
      <c r="V181" s="13">
        <f t="shared" si="56"/>
        <v>0</v>
      </c>
      <c r="W181" s="53">
        <f t="shared" si="57"/>
        <v>0</v>
      </c>
      <c r="X181" s="54">
        <f t="shared" si="58"/>
        <v>0</v>
      </c>
      <c r="Y181" s="15" t="str">
        <f t="shared" si="59"/>
        <v>-</v>
      </c>
      <c r="Z181" s="54" t="s">
        <v>797</v>
      </c>
      <c r="AA181" s="12">
        <v>0</v>
      </c>
      <c r="AB181" s="54" t="s">
        <v>797</v>
      </c>
      <c r="AC181" s="12">
        <v>0</v>
      </c>
      <c r="AD181" s="54" t="s">
        <v>797</v>
      </c>
      <c r="AE181" s="12">
        <v>0</v>
      </c>
      <c r="AF181" s="54" t="s">
        <v>797</v>
      </c>
      <c r="AG181" s="12">
        <v>0</v>
      </c>
      <c r="AH181" s="54" t="s">
        <v>797</v>
      </c>
      <c r="AI181" s="12">
        <v>0</v>
      </c>
      <c r="AJ181" s="54" t="s">
        <v>797</v>
      </c>
      <c r="AK181" s="12">
        <v>0</v>
      </c>
      <c r="AL181" s="54" t="s">
        <v>797</v>
      </c>
      <c r="AM181" s="12">
        <v>0</v>
      </c>
      <c r="AN181" s="54" t="s">
        <v>797</v>
      </c>
      <c r="AO181" s="12">
        <v>0</v>
      </c>
      <c r="AP181" s="183" t="s">
        <v>866</v>
      </c>
      <c r="AQ181" s="194">
        <v>4</v>
      </c>
      <c r="AR181" s="195" t="s">
        <v>798</v>
      </c>
      <c r="AS181" s="180">
        <v>0</v>
      </c>
      <c r="AT181" s="181">
        <v>4.0999999999999996</v>
      </c>
      <c r="AU181" s="188">
        <v>0</v>
      </c>
      <c r="AV181" s="188">
        <v>0</v>
      </c>
      <c r="AW181" s="205" t="s">
        <v>797</v>
      </c>
      <c r="AX181" s="95" t="s">
        <v>897</v>
      </c>
      <c r="AY181" s="96" t="e">
        <v>#VALUE!</v>
      </c>
      <c r="AZ181" s="97">
        <v>0</v>
      </c>
    </row>
    <row r="182" spans="3:52" s="222" customFormat="1" ht="15" customHeight="1" x14ac:dyDescent="0.25">
      <c r="C182" s="90">
        <f t="shared" si="63"/>
        <v>43</v>
      </c>
      <c r="D182" s="3" t="s">
        <v>31</v>
      </c>
      <c r="E182" s="225" t="str">
        <f>_xlfn.XLOOKUP(D182, '[1]Парный рейтинг'!$D$10:$D$826,'[1]Парный рейтинг'!$P$10:$P$826, "")</f>
        <v/>
      </c>
      <c r="F182" s="172" t="str">
        <f t="shared" si="64"/>
        <v/>
      </c>
      <c r="G182" s="207" t="e">
        <f t="shared" si="44"/>
        <v>#VALUE!</v>
      </c>
      <c r="H182" s="176" t="str">
        <f t="shared" si="65"/>
        <v/>
      </c>
      <c r="I182" s="27" t="str">
        <f t="shared" si="45"/>
        <v>4,0*</v>
      </c>
      <c r="J182" s="208">
        <v>4</v>
      </c>
      <c r="K182" s="226" t="s">
        <v>798</v>
      </c>
      <c r="L182" s="2">
        <f t="shared" si="46"/>
        <v>0</v>
      </c>
      <c r="M182" s="5">
        <f t="shared" si="47"/>
        <v>4.0999999999999996</v>
      </c>
      <c r="N182" s="196">
        <f t="shared" si="48"/>
        <v>0</v>
      </c>
      <c r="O182" s="196">
        <f t="shared" si="49"/>
        <v>0</v>
      </c>
      <c r="P182" s="17" t="str">
        <f t="shared" si="50"/>
        <v/>
      </c>
      <c r="Q182" s="16" t="str">
        <f t="shared" si="51"/>
        <v>n/a</v>
      </c>
      <c r="R182" s="10" t="e">
        <f t="shared" si="52"/>
        <v>#VALUE!</v>
      </c>
      <c r="S182" s="25">
        <f t="shared" si="53"/>
        <v>0</v>
      </c>
      <c r="T182" s="11">
        <f t="shared" si="54"/>
        <v>0</v>
      </c>
      <c r="U182" s="12" t="str">
        <f t="shared" si="55"/>
        <v xml:space="preserve"> </v>
      </c>
      <c r="V182" s="13">
        <f t="shared" si="56"/>
        <v>0</v>
      </c>
      <c r="W182" s="53">
        <f t="shared" si="57"/>
        <v>0</v>
      </c>
      <c r="X182" s="54">
        <f t="shared" si="58"/>
        <v>0</v>
      </c>
      <c r="Y182" s="15" t="str">
        <f t="shared" si="59"/>
        <v>-</v>
      </c>
      <c r="Z182" s="54" t="s">
        <v>797</v>
      </c>
      <c r="AA182" s="12">
        <v>0</v>
      </c>
      <c r="AB182" s="54" t="s">
        <v>797</v>
      </c>
      <c r="AC182" s="12">
        <v>0</v>
      </c>
      <c r="AD182" s="54" t="s">
        <v>797</v>
      </c>
      <c r="AE182" s="12">
        <v>0</v>
      </c>
      <c r="AF182" s="54" t="s">
        <v>797</v>
      </c>
      <c r="AG182" s="12">
        <v>0</v>
      </c>
      <c r="AH182" s="54" t="s">
        <v>797</v>
      </c>
      <c r="AI182" s="12">
        <v>0</v>
      </c>
      <c r="AJ182" s="54" t="s">
        <v>797</v>
      </c>
      <c r="AK182" s="12">
        <v>0</v>
      </c>
      <c r="AL182" s="54" t="s">
        <v>797</v>
      </c>
      <c r="AM182" s="12">
        <v>0</v>
      </c>
      <c r="AN182" s="54" t="s">
        <v>797</v>
      </c>
      <c r="AO182" s="12">
        <v>0</v>
      </c>
      <c r="AP182" s="183" t="s">
        <v>866</v>
      </c>
      <c r="AQ182" s="194">
        <v>4</v>
      </c>
      <c r="AR182" s="195" t="s">
        <v>798</v>
      </c>
      <c r="AS182" s="180">
        <v>0</v>
      </c>
      <c r="AT182" s="181">
        <v>4.0999999999999996</v>
      </c>
      <c r="AU182" s="188">
        <v>0</v>
      </c>
      <c r="AV182" s="188">
        <v>0</v>
      </c>
      <c r="AW182" s="205" t="s">
        <v>797</v>
      </c>
      <c r="AX182" s="95" t="s">
        <v>897</v>
      </c>
      <c r="AY182" s="96" t="e">
        <v>#VALUE!</v>
      </c>
      <c r="AZ182" s="97">
        <v>0</v>
      </c>
    </row>
    <row r="183" spans="3:52" s="222" customFormat="1" ht="15" customHeight="1" x14ac:dyDescent="0.25">
      <c r="C183" s="90">
        <f t="shared" si="63"/>
        <v>44</v>
      </c>
      <c r="D183" s="3" t="s">
        <v>86</v>
      </c>
      <c r="E183" s="225" t="str">
        <f>_xlfn.XLOOKUP(D183, '[1]Парный рейтинг'!$D$10:$D$826,'[1]Парный рейтинг'!$P$10:$P$826, "")</f>
        <v/>
      </c>
      <c r="F183" s="172" t="str">
        <f t="shared" si="64"/>
        <v/>
      </c>
      <c r="G183" s="207" t="e">
        <f t="shared" si="44"/>
        <v>#VALUE!</v>
      </c>
      <c r="H183" s="176" t="str">
        <f t="shared" si="65"/>
        <v/>
      </c>
      <c r="I183" s="27" t="str">
        <f t="shared" si="45"/>
        <v>4,0*</v>
      </c>
      <c r="J183" s="208">
        <v>4</v>
      </c>
      <c r="K183" s="226" t="s">
        <v>798</v>
      </c>
      <c r="L183" s="2">
        <f t="shared" si="46"/>
        <v>0</v>
      </c>
      <c r="M183" s="5">
        <f t="shared" si="47"/>
        <v>4.0999999999999996</v>
      </c>
      <c r="N183" s="196">
        <f t="shared" si="48"/>
        <v>0</v>
      </c>
      <c r="O183" s="196">
        <f t="shared" si="49"/>
        <v>0</v>
      </c>
      <c r="P183" s="17" t="str">
        <f t="shared" si="50"/>
        <v/>
      </c>
      <c r="Q183" s="16" t="str">
        <f t="shared" si="51"/>
        <v>n/a</v>
      </c>
      <c r="R183" s="10" t="e">
        <f t="shared" si="52"/>
        <v>#VALUE!</v>
      </c>
      <c r="S183" s="25">
        <f t="shared" si="53"/>
        <v>0</v>
      </c>
      <c r="T183" s="11">
        <f t="shared" si="54"/>
        <v>0</v>
      </c>
      <c r="U183" s="12" t="str">
        <f t="shared" si="55"/>
        <v xml:space="preserve"> </v>
      </c>
      <c r="V183" s="13">
        <f t="shared" si="56"/>
        <v>0</v>
      </c>
      <c r="W183" s="53">
        <f t="shared" si="57"/>
        <v>0</v>
      </c>
      <c r="X183" s="54">
        <f t="shared" si="58"/>
        <v>0</v>
      </c>
      <c r="Y183" s="15" t="str">
        <f t="shared" si="59"/>
        <v>-</v>
      </c>
      <c r="Z183" s="54" t="s">
        <v>797</v>
      </c>
      <c r="AA183" s="12">
        <v>0</v>
      </c>
      <c r="AB183" s="54" t="s">
        <v>797</v>
      </c>
      <c r="AC183" s="12">
        <v>0</v>
      </c>
      <c r="AD183" s="54" t="s">
        <v>797</v>
      </c>
      <c r="AE183" s="12">
        <v>0</v>
      </c>
      <c r="AF183" s="54" t="s">
        <v>797</v>
      </c>
      <c r="AG183" s="12">
        <v>0</v>
      </c>
      <c r="AH183" s="54" t="s">
        <v>797</v>
      </c>
      <c r="AI183" s="12">
        <v>0</v>
      </c>
      <c r="AJ183" s="54" t="s">
        <v>797</v>
      </c>
      <c r="AK183" s="12">
        <v>0</v>
      </c>
      <c r="AL183" s="54" t="s">
        <v>797</v>
      </c>
      <c r="AM183" s="12">
        <v>0</v>
      </c>
      <c r="AN183" s="54" t="s">
        <v>797</v>
      </c>
      <c r="AO183" s="12">
        <v>0</v>
      </c>
      <c r="AP183" s="183" t="s">
        <v>866</v>
      </c>
      <c r="AQ183" s="194">
        <v>4</v>
      </c>
      <c r="AR183" s="195" t="s">
        <v>798</v>
      </c>
      <c r="AS183" s="180">
        <v>0</v>
      </c>
      <c r="AT183" s="181">
        <v>4.0999999999999996</v>
      </c>
      <c r="AU183" s="188">
        <v>0</v>
      </c>
      <c r="AV183" s="188">
        <v>0</v>
      </c>
      <c r="AW183" s="205" t="s">
        <v>797</v>
      </c>
      <c r="AX183" s="95" t="s">
        <v>897</v>
      </c>
      <c r="AY183" s="96" t="e">
        <v>#VALUE!</v>
      </c>
      <c r="AZ183" s="97">
        <v>0</v>
      </c>
    </row>
    <row r="184" spans="3:52" s="222" customFormat="1" ht="15" customHeight="1" x14ac:dyDescent="0.25">
      <c r="C184" s="90">
        <f t="shared" si="63"/>
        <v>45</v>
      </c>
      <c r="D184" s="3" t="s">
        <v>140</v>
      </c>
      <c r="E184" s="225" t="str">
        <f>_xlfn.XLOOKUP(D184, '[1]Парный рейтинг'!$D$10:$D$826,'[1]Парный рейтинг'!$P$10:$P$826, "")</f>
        <v/>
      </c>
      <c r="F184" s="172" t="str">
        <f t="shared" si="64"/>
        <v/>
      </c>
      <c r="G184" s="207" t="e">
        <f t="shared" si="44"/>
        <v>#VALUE!</v>
      </c>
      <c r="H184" s="176" t="str">
        <f t="shared" si="65"/>
        <v/>
      </c>
      <c r="I184" s="27" t="str">
        <f t="shared" si="45"/>
        <v>4,0*</v>
      </c>
      <c r="J184" s="208">
        <v>4</v>
      </c>
      <c r="K184" s="226" t="s">
        <v>798</v>
      </c>
      <c r="L184" s="2">
        <f t="shared" si="46"/>
        <v>0</v>
      </c>
      <c r="M184" s="5">
        <f t="shared" si="47"/>
        <v>4.0999999999999996</v>
      </c>
      <c r="N184" s="196">
        <f t="shared" si="48"/>
        <v>0</v>
      </c>
      <c r="O184" s="196">
        <f t="shared" si="49"/>
        <v>0</v>
      </c>
      <c r="P184" s="17" t="str">
        <f t="shared" si="50"/>
        <v/>
      </c>
      <c r="Q184" s="16" t="str">
        <f t="shared" si="51"/>
        <v>n/a</v>
      </c>
      <c r="R184" s="10" t="e">
        <f t="shared" si="52"/>
        <v>#VALUE!</v>
      </c>
      <c r="S184" s="25">
        <f t="shared" si="53"/>
        <v>0</v>
      </c>
      <c r="T184" s="11">
        <f t="shared" si="54"/>
        <v>0</v>
      </c>
      <c r="U184" s="12" t="str">
        <f t="shared" si="55"/>
        <v xml:space="preserve"> </v>
      </c>
      <c r="V184" s="13">
        <f t="shared" si="56"/>
        <v>0</v>
      </c>
      <c r="W184" s="53">
        <f t="shared" si="57"/>
        <v>0</v>
      </c>
      <c r="X184" s="54">
        <f t="shared" si="58"/>
        <v>0</v>
      </c>
      <c r="Y184" s="15" t="str">
        <f t="shared" si="59"/>
        <v>-</v>
      </c>
      <c r="Z184" s="54" t="s">
        <v>797</v>
      </c>
      <c r="AA184" s="12">
        <v>0</v>
      </c>
      <c r="AB184" s="54" t="s">
        <v>797</v>
      </c>
      <c r="AC184" s="12">
        <v>0</v>
      </c>
      <c r="AD184" s="54" t="s">
        <v>797</v>
      </c>
      <c r="AE184" s="12">
        <v>0</v>
      </c>
      <c r="AF184" s="54" t="s">
        <v>797</v>
      </c>
      <c r="AG184" s="12">
        <v>0</v>
      </c>
      <c r="AH184" s="54" t="s">
        <v>797</v>
      </c>
      <c r="AI184" s="12">
        <v>0</v>
      </c>
      <c r="AJ184" s="54" t="s">
        <v>797</v>
      </c>
      <c r="AK184" s="12">
        <v>0</v>
      </c>
      <c r="AL184" s="54" t="s">
        <v>797</v>
      </c>
      <c r="AM184" s="12">
        <v>0</v>
      </c>
      <c r="AN184" s="54" t="s">
        <v>797</v>
      </c>
      <c r="AO184" s="12">
        <v>0</v>
      </c>
      <c r="AP184" s="183" t="s">
        <v>866</v>
      </c>
      <c r="AQ184" s="194">
        <v>4</v>
      </c>
      <c r="AR184" s="195" t="s">
        <v>798</v>
      </c>
      <c r="AS184" s="180">
        <v>0</v>
      </c>
      <c r="AT184" s="181">
        <v>4.0999999999999996</v>
      </c>
      <c r="AU184" s="188">
        <v>0</v>
      </c>
      <c r="AV184" s="188">
        <v>0</v>
      </c>
      <c r="AW184" s="205" t="s">
        <v>797</v>
      </c>
      <c r="AX184" s="95" t="s">
        <v>897</v>
      </c>
      <c r="AY184" s="96" t="e">
        <v>#VALUE!</v>
      </c>
      <c r="AZ184" s="97">
        <v>0</v>
      </c>
    </row>
    <row r="185" spans="3:52" s="222" customFormat="1" ht="15" customHeight="1" x14ac:dyDescent="0.25">
      <c r="C185" s="90">
        <f t="shared" si="63"/>
        <v>46</v>
      </c>
      <c r="D185" s="3" t="s">
        <v>119</v>
      </c>
      <c r="E185" s="225" t="str">
        <f>_xlfn.XLOOKUP(D185, '[1]Парный рейтинг'!$D$10:$D$826,'[1]Парный рейтинг'!$P$10:$P$826, "")</f>
        <v/>
      </c>
      <c r="F185" s="172" t="str">
        <f t="shared" si="64"/>
        <v/>
      </c>
      <c r="G185" s="207" t="e">
        <f t="shared" si="44"/>
        <v>#VALUE!</v>
      </c>
      <c r="H185" s="176" t="str">
        <f t="shared" si="65"/>
        <v/>
      </c>
      <c r="I185" s="27" t="str">
        <f t="shared" si="45"/>
        <v>4,0*</v>
      </c>
      <c r="J185" s="208">
        <v>4</v>
      </c>
      <c r="K185" s="226" t="s">
        <v>798</v>
      </c>
      <c r="L185" s="2">
        <f t="shared" si="46"/>
        <v>0</v>
      </c>
      <c r="M185" s="5">
        <f t="shared" si="47"/>
        <v>4.0999999999999996</v>
      </c>
      <c r="N185" s="196">
        <f t="shared" si="48"/>
        <v>0</v>
      </c>
      <c r="O185" s="196">
        <f t="shared" si="49"/>
        <v>0</v>
      </c>
      <c r="P185" s="17" t="str">
        <f t="shared" si="50"/>
        <v/>
      </c>
      <c r="Q185" s="16" t="str">
        <f t="shared" si="51"/>
        <v>n/a</v>
      </c>
      <c r="R185" s="10" t="e">
        <f t="shared" si="52"/>
        <v>#VALUE!</v>
      </c>
      <c r="S185" s="25">
        <f t="shared" si="53"/>
        <v>0</v>
      </c>
      <c r="T185" s="11">
        <f t="shared" si="54"/>
        <v>0</v>
      </c>
      <c r="U185" s="12" t="str">
        <f t="shared" si="55"/>
        <v xml:space="preserve"> </v>
      </c>
      <c r="V185" s="13">
        <f t="shared" si="56"/>
        <v>0</v>
      </c>
      <c r="W185" s="53">
        <f t="shared" si="57"/>
        <v>0</v>
      </c>
      <c r="X185" s="54">
        <f t="shared" si="58"/>
        <v>0</v>
      </c>
      <c r="Y185" s="15" t="str">
        <f t="shared" si="59"/>
        <v>-</v>
      </c>
      <c r="Z185" s="54" t="s">
        <v>797</v>
      </c>
      <c r="AA185" s="12">
        <v>0</v>
      </c>
      <c r="AB185" s="54" t="s">
        <v>797</v>
      </c>
      <c r="AC185" s="12">
        <v>0</v>
      </c>
      <c r="AD185" s="54" t="s">
        <v>797</v>
      </c>
      <c r="AE185" s="12">
        <v>0</v>
      </c>
      <c r="AF185" s="54" t="s">
        <v>797</v>
      </c>
      <c r="AG185" s="12">
        <v>0</v>
      </c>
      <c r="AH185" s="54" t="s">
        <v>797</v>
      </c>
      <c r="AI185" s="12">
        <v>0</v>
      </c>
      <c r="AJ185" s="54" t="s">
        <v>797</v>
      </c>
      <c r="AK185" s="12">
        <v>0</v>
      </c>
      <c r="AL185" s="54" t="s">
        <v>797</v>
      </c>
      <c r="AM185" s="12">
        <v>0</v>
      </c>
      <c r="AN185" s="54" t="s">
        <v>797</v>
      </c>
      <c r="AO185" s="12">
        <v>0</v>
      </c>
      <c r="AP185" s="183" t="s">
        <v>866</v>
      </c>
      <c r="AQ185" s="194">
        <v>4</v>
      </c>
      <c r="AR185" s="195" t="s">
        <v>798</v>
      </c>
      <c r="AS185" s="180">
        <v>0</v>
      </c>
      <c r="AT185" s="181">
        <v>4.0999999999999996</v>
      </c>
      <c r="AU185" s="188">
        <v>0</v>
      </c>
      <c r="AV185" s="188">
        <v>0</v>
      </c>
      <c r="AW185" s="205" t="s">
        <v>797</v>
      </c>
      <c r="AX185" s="95" t="s">
        <v>897</v>
      </c>
      <c r="AY185" s="96" t="e">
        <v>#VALUE!</v>
      </c>
      <c r="AZ185" s="97">
        <v>0</v>
      </c>
    </row>
    <row r="186" spans="3:52" s="222" customFormat="1" ht="15" customHeight="1" x14ac:dyDescent="0.25">
      <c r="C186" s="90">
        <f t="shared" si="63"/>
        <v>47</v>
      </c>
      <c r="D186" s="3" t="s">
        <v>141</v>
      </c>
      <c r="E186" s="225" t="str">
        <f>_xlfn.XLOOKUP(D186, '[1]Парный рейтинг'!$D$10:$D$826,'[1]Парный рейтинг'!$P$10:$P$826, "")</f>
        <v/>
      </c>
      <c r="F186" s="172" t="str">
        <f t="shared" si="64"/>
        <v/>
      </c>
      <c r="G186" s="207" t="e">
        <f t="shared" si="44"/>
        <v>#VALUE!</v>
      </c>
      <c r="H186" s="176" t="str">
        <f t="shared" si="65"/>
        <v/>
      </c>
      <c r="I186" s="27" t="str">
        <f t="shared" si="45"/>
        <v>4,0*</v>
      </c>
      <c r="J186" s="208">
        <v>4</v>
      </c>
      <c r="K186" s="226" t="s">
        <v>798</v>
      </c>
      <c r="L186" s="2">
        <f t="shared" si="46"/>
        <v>0</v>
      </c>
      <c r="M186" s="5">
        <f t="shared" si="47"/>
        <v>4.0999999999999996</v>
      </c>
      <c r="N186" s="196">
        <f t="shared" si="48"/>
        <v>0</v>
      </c>
      <c r="O186" s="196">
        <f t="shared" si="49"/>
        <v>0</v>
      </c>
      <c r="P186" s="17" t="str">
        <f t="shared" si="50"/>
        <v/>
      </c>
      <c r="Q186" s="16" t="str">
        <f t="shared" si="51"/>
        <v>n/a</v>
      </c>
      <c r="R186" s="10" t="e">
        <f t="shared" si="52"/>
        <v>#VALUE!</v>
      </c>
      <c r="S186" s="25">
        <f t="shared" si="53"/>
        <v>0</v>
      </c>
      <c r="T186" s="11">
        <f t="shared" si="54"/>
        <v>0</v>
      </c>
      <c r="U186" s="12" t="str">
        <f t="shared" si="55"/>
        <v xml:space="preserve"> </v>
      </c>
      <c r="V186" s="13">
        <f t="shared" si="56"/>
        <v>0</v>
      </c>
      <c r="W186" s="53">
        <f t="shared" si="57"/>
        <v>0</v>
      </c>
      <c r="X186" s="54">
        <f t="shared" si="58"/>
        <v>0</v>
      </c>
      <c r="Y186" s="15" t="str">
        <f t="shared" si="59"/>
        <v>-</v>
      </c>
      <c r="Z186" s="54" t="s">
        <v>797</v>
      </c>
      <c r="AA186" s="12">
        <v>0</v>
      </c>
      <c r="AB186" s="54" t="s">
        <v>797</v>
      </c>
      <c r="AC186" s="12">
        <v>0</v>
      </c>
      <c r="AD186" s="54" t="s">
        <v>797</v>
      </c>
      <c r="AE186" s="12">
        <v>0</v>
      </c>
      <c r="AF186" s="54" t="s">
        <v>797</v>
      </c>
      <c r="AG186" s="12">
        <v>0</v>
      </c>
      <c r="AH186" s="54" t="s">
        <v>797</v>
      </c>
      <c r="AI186" s="12">
        <v>0</v>
      </c>
      <c r="AJ186" s="54" t="s">
        <v>797</v>
      </c>
      <c r="AK186" s="12">
        <v>0</v>
      </c>
      <c r="AL186" s="54" t="s">
        <v>797</v>
      </c>
      <c r="AM186" s="12">
        <v>0</v>
      </c>
      <c r="AN186" s="54" t="s">
        <v>797</v>
      </c>
      <c r="AO186" s="12">
        <v>0</v>
      </c>
      <c r="AP186" s="183" t="s">
        <v>866</v>
      </c>
      <c r="AQ186" s="194">
        <v>4</v>
      </c>
      <c r="AR186" s="195" t="s">
        <v>798</v>
      </c>
      <c r="AS186" s="180">
        <v>0</v>
      </c>
      <c r="AT186" s="181">
        <v>4.0999999999999996</v>
      </c>
      <c r="AU186" s="188">
        <v>0</v>
      </c>
      <c r="AV186" s="188">
        <v>0</v>
      </c>
      <c r="AW186" s="205" t="s">
        <v>797</v>
      </c>
      <c r="AX186" s="95" t="s">
        <v>897</v>
      </c>
      <c r="AY186" s="96" t="e">
        <v>#VALUE!</v>
      </c>
      <c r="AZ186" s="97">
        <v>0</v>
      </c>
    </row>
    <row r="187" spans="3:52" s="222" customFormat="1" ht="15" customHeight="1" x14ac:dyDescent="0.25">
      <c r="C187" s="90">
        <f t="shared" si="63"/>
        <v>48</v>
      </c>
      <c r="D187" s="3" t="s">
        <v>93</v>
      </c>
      <c r="E187" s="225" t="str">
        <f>_xlfn.XLOOKUP(D187, '[1]Парный рейтинг'!$D$10:$D$826,'[1]Парный рейтинг'!$P$10:$P$826, "")</f>
        <v/>
      </c>
      <c r="F187" s="172" t="str">
        <f t="shared" si="64"/>
        <v/>
      </c>
      <c r="G187" s="207" t="e">
        <f t="shared" si="44"/>
        <v>#VALUE!</v>
      </c>
      <c r="H187" s="176" t="str">
        <f t="shared" si="65"/>
        <v/>
      </c>
      <c r="I187" s="27" t="str">
        <f t="shared" si="45"/>
        <v>4,0*</v>
      </c>
      <c r="J187" s="208">
        <v>4</v>
      </c>
      <c r="K187" s="226" t="s">
        <v>798</v>
      </c>
      <c r="L187" s="2">
        <f t="shared" si="46"/>
        <v>0</v>
      </c>
      <c r="M187" s="5">
        <f t="shared" si="47"/>
        <v>4.0999999999999996</v>
      </c>
      <c r="N187" s="196">
        <f t="shared" si="48"/>
        <v>0</v>
      </c>
      <c r="O187" s="196">
        <f t="shared" si="49"/>
        <v>0</v>
      </c>
      <c r="P187" s="17" t="str">
        <f t="shared" si="50"/>
        <v/>
      </c>
      <c r="Q187" s="16" t="str">
        <f t="shared" si="51"/>
        <v>n/a</v>
      </c>
      <c r="R187" s="10" t="e">
        <f t="shared" si="52"/>
        <v>#VALUE!</v>
      </c>
      <c r="S187" s="25">
        <f t="shared" si="53"/>
        <v>0</v>
      </c>
      <c r="T187" s="11">
        <f t="shared" si="54"/>
        <v>0</v>
      </c>
      <c r="U187" s="12" t="str">
        <f t="shared" si="55"/>
        <v xml:space="preserve"> </v>
      </c>
      <c r="V187" s="13">
        <f t="shared" si="56"/>
        <v>0</v>
      </c>
      <c r="W187" s="53">
        <f t="shared" si="57"/>
        <v>0</v>
      </c>
      <c r="X187" s="54">
        <f t="shared" si="58"/>
        <v>0</v>
      </c>
      <c r="Y187" s="15" t="str">
        <f t="shared" si="59"/>
        <v>-</v>
      </c>
      <c r="Z187" s="54" t="s">
        <v>797</v>
      </c>
      <c r="AA187" s="12">
        <v>0</v>
      </c>
      <c r="AB187" s="54" t="s">
        <v>797</v>
      </c>
      <c r="AC187" s="12">
        <v>0</v>
      </c>
      <c r="AD187" s="54" t="s">
        <v>797</v>
      </c>
      <c r="AE187" s="12">
        <v>0</v>
      </c>
      <c r="AF187" s="54" t="s">
        <v>797</v>
      </c>
      <c r="AG187" s="12">
        <v>0</v>
      </c>
      <c r="AH187" s="54" t="s">
        <v>797</v>
      </c>
      <c r="AI187" s="12">
        <v>0</v>
      </c>
      <c r="AJ187" s="54" t="s">
        <v>797</v>
      </c>
      <c r="AK187" s="12">
        <v>0</v>
      </c>
      <c r="AL187" s="54" t="s">
        <v>797</v>
      </c>
      <c r="AM187" s="12">
        <v>0</v>
      </c>
      <c r="AN187" s="54" t="s">
        <v>797</v>
      </c>
      <c r="AO187" s="12">
        <v>0</v>
      </c>
      <c r="AP187" s="183" t="s">
        <v>866</v>
      </c>
      <c r="AQ187" s="194">
        <v>4</v>
      </c>
      <c r="AR187" s="195" t="s">
        <v>798</v>
      </c>
      <c r="AS187" s="180">
        <v>0</v>
      </c>
      <c r="AT187" s="181">
        <v>4.0999999999999996</v>
      </c>
      <c r="AU187" s="188">
        <v>0</v>
      </c>
      <c r="AV187" s="188">
        <v>0</v>
      </c>
      <c r="AW187" s="205" t="s">
        <v>797</v>
      </c>
      <c r="AX187" s="95" t="s">
        <v>897</v>
      </c>
      <c r="AY187" s="96" t="e">
        <v>#VALUE!</v>
      </c>
      <c r="AZ187" s="97">
        <v>0</v>
      </c>
    </row>
    <row r="188" spans="3:52" s="222" customFormat="1" ht="15" customHeight="1" x14ac:dyDescent="0.25">
      <c r="C188" s="90">
        <f t="shared" si="63"/>
        <v>49</v>
      </c>
      <c r="D188" s="3" t="s">
        <v>619</v>
      </c>
      <c r="E188" s="225" t="str">
        <f>_xlfn.XLOOKUP(D188, '[1]Парный рейтинг'!$D$10:$D$826,'[1]Парный рейтинг'!$P$10:$P$826, "")</f>
        <v/>
      </c>
      <c r="F188" s="172" t="str">
        <f t="shared" si="64"/>
        <v/>
      </c>
      <c r="G188" s="207" t="e">
        <f t="shared" si="44"/>
        <v>#VALUE!</v>
      </c>
      <c r="H188" s="176" t="str">
        <f t="shared" si="65"/>
        <v/>
      </c>
      <c r="I188" s="27" t="str">
        <f t="shared" si="45"/>
        <v>4,0*</v>
      </c>
      <c r="J188" s="208">
        <v>4</v>
      </c>
      <c r="K188" s="226" t="s">
        <v>798</v>
      </c>
      <c r="L188" s="2">
        <f t="shared" si="46"/>
        <v>0</v>
      </c>
      <c r="M188" s="5">
        <f t="shared" si="47"/>
        <v>4.0999999999999996</v>
      </c>
      <c r="N188" s="196">
        <f t="shared" si="48"/>
        <v>0</v>
      </c>
      <c r="O188" s="196">
        <f t="shared" si="49"/>
        <v>0</v>
      </c>
      <c r="P188" s="17" t="str">
        <f t="shared" si="50"/>
        <v/>
      </c>
      <c r="Q188" s="16" t="str">
        <f t="shared" si="51"/>
        <v>n/a</v>
      </c>
      <c r="R188" s="10" t="e">
        <f t="shared" si="52"/>
        <v>#VALUE!</v>
      </c>
      <c r="S188" s="25">
        <f t="shared" si="53"/>
        <v>0</v>
      </c>
      <c r="T188" s="11">
        <f t="shared" si="54"/>
        <v>0</v>
      </c>
      <c r="U188" s="12" t="str">
        <f t="shared" si="55"/>
        <v xml:space="preserve"> </v>
      </c>
      <c r="V188" s="13">
        <f t="shared" si="56"/>
        <v>0</v>
      </c>
      <c r="W188" s="53">
        <f t="shared" si="57"/>
        <v>0</v>
      </c>
      <c r="X188" s="54">
        <f t="shared" si="58"/>
        <v>0</v>
      </c>
      <c r="Y188" s="15" t="str">
        <f t="shared" si="59"/>
        <v>-</v>
      </c>
      <c r="Z188" s="54" t="s">
        <v>797</v>
      </c>
      <c r="AA188" s="12">
        <v>0</v>
      </c>
      <c r="AB188" s="54" t="s">
        <v>797</v>
      </c>
      <c r="AC188" s="12">
        <v>0</v>
      </c>
      <c r="AD188" s="54" t="s">
        <v>797</v>
      </c>
      <c r="AE188" s="12">
        <v>0</v>
      </c>
      <c r="AF188" s="54" t="s">
        <v>797</v>
      </c>
      <c r="AG188" s="12">
        <v>0</v>
      </c>
      <c r="AH188" s="54" t="s">
        <v>797</v>
      </c>
      <c r="AI188" s="12">
        <v>0</v>
      </c>
      <c r="AJ188" s="54" t="s">
        <v>797</v>
      </c>
      <c r="AK188" s="12">
        <v>0</v>
      </c>
      <c r="AL188" s="54" t="s">
        <v>797</v>
      </c>
      <c r="AM188" s="12">
        <v>0</v>
      </c>
      <c r="AN188" s="54" t="s">
        <v>797</v>
      </c>
      <c r="AO188" s="12">
        <v>0</v>
      </c>
      <c r="AP188" s="183" t="s">
        <v>866</v>
      </c>
      <c r="AQ188" s="194">
        <v>4</v>
      </c>
      <c r="AR188" s="195" t="s">
        <v>798</v>
      </c>
      <c r="AS188" s="180">
        <v>0</v>
      </c>
      <c r="AT188" s="181">
        <v>4.0999999999999996</v>
      </c>
      <c r="AU188" s="188">
        <v>1</v>
      </c>
      <c r="AV188" s="188">
        <v>1</v>
      </c>
      <c r="AW188" s="205" t="s">
        <v>912</v>
      </c>
      <c r="AX188" s="95" t="s">
        <v>897</v>
      </c>
      <c r="AY188" s="96" t="e">
        <v>#VALUE!</v>
      </c>
      <c r="AZ188" s="97">
        <v>0</v>
      </c>
    </row>
    <row r="189" spans="3:52" s="222" customFormat="1" ht="15" customHeight="1" x14ac:dyDescent="0.25">
      <c r="C189" s="90">
        <f t="shared" si="63"/>
        <v>50</v>
      </c>
      <c r="D189" s="3" t="s">
        <v>814</v>
      </c>
      <c r="E189" s="225" t="str">
        <f>_xlfn.XLOOKUP(D189, '[1]Парный рейтинг'!$D$10:$D$826,'[1]Парный рейтинг'!$P$10:$P$826, "")</f>
        <v/>
      </c>
      <c r="F189" s="172" t="str">
        <f t="shared" si="64"/>
        <v/>
      </c>
      <c r="G189" s="207" t="e">
        <f t="shared" si="44"/>
        <v>#VALUE!</v>
      </c>
      <c r="H189" s="176" t="str">
        <f t="shared" si="65"/>
        <v/>
      </c>
      <c r="I189" s="27" t="str">
        <f t="shared" si="45"/>
        <v>4,0*</v>
      </c>
      <c r="J189" s="208">
        <v>4</v>
      </c>
      <c r="K189" s="226" t="s">
        <v>798</v>
      </c>
      <c r="L189" s="2">
        <f t="shared" si="46"/>
        <v>0</v>
      </c>
      <c r="M189" s="5">
        <f t="shared" si="47"/>
        <v>4.0999999999999996</v>
      </c>
      <c r="N189" s="196">
        <f t="shared" si="48"/>
        <v>0</v>
      </c>
      <c r="O189" s="196">
        <f t="shared" si="49"/>
        <v>0</v>
      </c>
      <c r="P189" s="17" t="str">
        <f t="shared" si="50"/>
        <v/>
      </c>
      <c r="Q189" s="16" t="str">
        <f t="shared" si="51"/>
        <v>n/a</v>
      </c>
      <c r="R189" s="10" t="e">
        <f t="shared" si="52"/>
        <v>#VALUE!</v>
      </c>
      <c r="S189" s="25">
        <f t="shared" si="53"/>
        <v>0</v>
      </c>
      <c r="T189" s="11">
        <f t="shared" si="54"/>
        <v>0</v>
      </c>
      <c r="U189" s="12" t="str">
        <f t="shared" si="55"/>
        <v xml:space="preserve"> </v>
      </c>
      <c r="V189" s="13">
        <f t="shared" si="56"/>
        <v>0</v>
      </c>
      <c r="W189" s="53">
        <f t="shared" si="57"/>
        <v>0</v>
      </c>
      <c r="X189" s="54">
        <f t="shared" si="58"/>
        <v>0</v>
      </c>
      <c r="Y189" s="15" t="str">
        <f t="shared" si="59"/>
        <v>-</v>
      </c>
      <c r="Z189" s="54" t="s">
        <v>797</v>
      </c>
      <c r="AA189" s="12">
        <v>0</v>
      </c>
      <c r="AB189" s="54" t="s">
        <v>797</v>
      </c>
      <c r="AC189" s="12">
        <v>0</v>
      </c>
      <c r="AD189" s="54" t="s">
        <v>797</v>
      </c>
      <c r="AE189" s="12">
        <v>0</v>
      </c>
      <c r="AF189" s="54" t="s">
        <v>797</v>
      </c>
      <c r="AG189" s="12">
        <v>0</v>
      </c>
      <c r="AH189" s="54" t="s">
        <v>797</v>
      </c>
      <c r="AI189" s="12">
        <v>0</v>
      </c>
      <c r="AJ189" s="54" t="s">
        <v>797</v>
      </c>
      <c r="AK189" s="12">
        <v>0</v>
      </c>
      <c r="AL189" s="54" t="s">
        <v>797</v>
      </c>
      <c r="AM189" s="12">
        <v>0</v>
      </c>
      <c r="AN189" s="54" t="s">
        <v>797</v>
      </c>
      <c r="AO189" s="12">
        <v>0</v>
      </c>
      <c r="AP189" s="183" t="s">
        <v>866</v>
      </c>
      <c r="AQ189" s="194">
        <v>4</v>
      </c>
      <c r="AR189" s="195" t="s">
        <v>798</v>
      </c>
      <c r="AS189" s="180">
        <v>0</v>
      </c>
      <c r="AT189" s="181">
        <v>4.0999999999999996</v>
      </c>
      <c r="AU189" s="188">
        <v>0</v>
      </c>
      <c r="AV189" s="188">
        <v>0</v>
      </c>
      <c r="AW189" s="205" t="s">
        <v>797</v>
      </c>
      <c r="AX189" s="95" t="s">
        <v>897</v>
      </c>
      <c r="AY189" s="96" t="e">
        <v>#VALUE!</v>
      </c>
      <c r="AZ189" s="97">
        <v>0</v>
      </c>
    </row>
    <row r="190" spans="3:52" s="222" customFormat="1" ht="15" customHeight="1" x14ac:dyDescent="0.25">
      <c r="C190" s="90">
        <f t="shared" si="63"/>
        <v>51</v>
      </c>
      <c r="D190" s="3" t="s">
        <v>49</v>
      </c>
      <c r="E190" s="225" t="str">
        <f>_xlfn.XLOOKUP(D190, '[1]Парный рейтинг'!$D$10:$D$826,'[1]Парный рейтинг'!$P$10:$P$826, "")</f>
        <v/>
      </c>
      <c r="F190" s="172" t="str">
        <f t="shared" si="64"/>
        <v/>
      </c>
      <c r="G190" s="207" t="e">
        <f t="shared" si="44"/>
        <v>#VALUE!</v>
      </c>
      <c r="H190" s="176" t="str">
        <f t="shared" si="65"/>
        <v/>
      </c>
      <c r="I190" s="27" t="str">
        <f t="shared" si="45"/>
        <v>4,0*</v>
      </c>
      <c r="J190" s="208">
        <v>4</v>
      </c>
      <c r="K190" s="226" t="s">
        <v>798</v>
      </c>
      <c r="L190" s="2">
        <f t="shared" si="46"/>
        <v>0</v>
      </c>
      <c r="M190" s="5">
        <f t="shared" si="47"/>
        <v>4.0999999999999996</v>
      </c>
      <c r="N190" s="196">
        <f t="shared" si="48"/>
        <v>0</v>
      </c>
      <c r="O190" s="196">
        <f t="shared" si="49"/>
        <v>0</v>
      </c>
      <c r="P190" s="17" t="str">
        <f t="shared" si="50"/>
        <v/>
      </c>
      <c r="Q190" s="16" t="str">
        <f t="shared" si="51"/>
        <v>n/a</v>
      </c>
      <c r="R190" s="10" t="e">
        <f t="shared" si="52"/>
        <v>#VALUE!</v>
      </c>
      <c r="S190" s="25">
        <f t="shared" si="53"/>
        <v>0</v>
      </c>
      <c r="T190" s="11">
        <f t="shared" si="54"/>
        <v>0</v>
      </c>
      <c r="U190" s="12" t="str">
        <f t="shared" si="55"/>
        <v xml:space="preserve"> </v>
      </c>
      <c r="V190" s="13">
        <f t="shared" si="56"/>
        <v>0</v>
      </c>
      <c r="W190" s="53">
        <f t="shared" si="57"/>
        <v>0</v>
      </c>
      <c r="X190" s="54">
        <f t="shared" si="58"/>
        <v>0</v>
      </c>
      <c r="Y190" s="15" t="str">
        <f t="shared" si="59"/>
        <v>-</v>
      </c>
      <c r="Z190" s="54" t="s">
        <v>797</v>
      </c>
      <c r="AA190" s="12">
        <v>0</v>
      </c>
      <c r="AB190" s="54" t="s">
        <v>797</v>
      </c>
      <c r="AC190" s="12">
        <v>0</v>
      </c>
      <c r="AD190" s="54" t="s">
        <v>797</v>
      </c>
      <c r="AE190" s="12">
        <v>0</v>
      </c>
      <c r="AF190" s="54" t="s">
        <v>797</v>
      </c>
      <c r="AG190" s="12">
        <v>0</v>
      </c>
      <c r="AH190" s="54" t="s">
        <v>797</v>
      </c>
      <c r="AI190" s="12">
        <v>0</v>
      </c>
      <c r="AJ190" s="54" t="s">
        <v>797</v>
      </c>
      <c r="AK190" s="12">
        <v>0</v>
      </c>
      <c r="AL190" s="54" t="s">
        <v>797</v>
      </c>
      <c r="AM190" s="12">
        <v>0</v>
      </c>
      <c r="AN190" s="54" t="s">
        <v>797</v>
      </c>
      <c r="AO190" s="12">
        <v>0</v>
      </c>
      <c r="AP190" s="183" t="s">
        <v>866</v>
      </c>
      <c r="AQ190" s="194">
        <v>4</v>
      </c>
      <c r="AR190" s="195" t="s">
        <v>798</v>
      </c>
      <c r="AS190" s="180">
        <v>0</v>
      </c>
      <c r="AT190" s="181">
        <v>4.0999999999999996</v>
      </c>
      <c r="AU190" s="188">
        <v>0</v>
      </c>
      <c r="AV190" s="188">
        <v>0</v>
      </c>
      <c r="AW190" s="205" t="s">
        <v>797</v>
      </c>
      <c r="AX190" s="95" t="s">
        <v>897</v>
      </c>
      <c r="AY190" s="96" t="e">
        <v>#VALUE!</v>
      </c>
      <c r="AZ190" s="97">
        <v>0</v>
      </c>
    </row>
    <row r="191" spans="3:52" s="222" customFormat="1" ht="15" customHeight="1" x14ac:dyDescent="0.25">
      <c r="C191" s="90">
        <f t="shared" si="63"/>
        <v>52</v>
      </c>
      <c r="D191" s="3" t="s">
        <v>108</v>
      </c>
      <c r="E191" s="225" t="str">
        <f>_xlfn.XLOOKUP(D191, '[1]Парный рейтинг'!$D$10:$D$826,'[1]Парный рейтинг'!$P$10:$P$826, "")</f>
        <v/>
      </c>
      <c r="F191" s="172" t="str">
        <f t="shared" si="64"/>
        <v/>
      </c>
      <c r="G191" s="207" t="e">
        <f t="shared" si="44"/>
        <v>#VALUE!</v>
      </c>
      <c r="H191" s="176" t="str">
        <f t="shared" si="65"/>
        <v/>
      </c>
      <c r="I191" s="27" t="str">
        <f t="shared" si="45"/>
        <v>4,0*</v>
      </c>
      <c r="J191" s="208">
        <v>4</v>
      </c>
      <c r="K191" s="226" t="s">
        <v>798</v>
      </c>
      <c r="L191" s="2">
        <f t="shared" si="46"/>
        <v>0</v>
      </c>
      <c r="M191" s="5">
        <f t="shared" si="47"/>
        <v>4.0999999999999996</v>
      </c>
      <c r="N191" s="196">
        <f t="shared" si="48"/>
        <v>0</v>
      </c>
      <c r="O191" s="196">
        <f t="shared" si="49"/>
        <v>0</v>
      </c>
      <c r="P191" s="17" t="str">
        <f t="shared" si="50"/>
        <v/>
      </c>
      <c r="Q191" s="16" t="str">
        <f t="shared" si="51"/>
        <v>n/a</v>
      </c>
      <c r="R191" s="10" t="e">
        <f t="shared" si="52"/>
        <v>#VALUE!</v>
      </c>
      <c r="S191" s="25">
        <f t="shared" si="53"/>
        <v>0</v>
      </c>
      <c r="T191" s="11">
        <f t="shared" si="54"/>
        <v>0</v>
      </c>
      <c r="U191" s="12" t="str">
        <f t="shared" si="55"/>
        <v xml:space="preserve"> </v>
      </c>
      <c r="V191" s="13">
        <f t="shared" si="56"/>
        <v>0</v>
      </c>
      <c r="W191" s="53">
        <f t="shared" si="57"/>
        <v>0</v>
      </c>
      <c r="X191" s="54">
        <f t="shared" si="58"/>
        <v>0</v>
      </c>
      <c r="Y191" s="15" t="str">
        <f t="shared" si="59"/>
        <v>-</v>
      </c>
      <c r="Z191" s="54" t="s">
        <v>797</v>
      </c>
      <c r="AA191" s="12">
        <v>0</v>
      </c>
      <c r="AB191" s="54" t="s">
        <v>797</v>
      </c>
      <c r="AC191" s="12">
        <v>0</v>
      </c>
      <c r="AD191" s="54" t="s">
        <v>797</v>
      </c>
      <c r="AE191" s="12">
        <v>0</v>
      </c>
      <c r="AF191" s="54" t="s">
        <v>797</v>
      </c>
      <c r="AG191" s="12">
        <v>0</v>
      </c>
      <c r="AH191" s="54" t="s">
        <v>797</v>
      </c>
      <c r="AI191" s="12">
        <v>0</v>
      </c>
      <c r="AJ191" s="54" t="s">
        <v>797</v>
      </c>
      <c r="AK191" s="12">
        <v>0</v>
      </c>
      <c r="AL191" s="54" t="s">
        <v>797</v>
      </c>
      <c r="AM191" s="12">
        <v>0</v>
      </c>
      <c r="AN191" s="54" t="s">
        <v>797</v>
      </c>
      <c r="AO191" s="12">
        <v>0</v>
      </c>
      <c r="AP191" s="183" t="s">
        <v>866</v>
      </c>
      <c r="AQ191" s="194">
        <v>4</v>
      </c>
      <c r="AR191" s="195" t="s">
        <v>798</v>
      </c>
      <c r="AS191" s="180">
        <v>0</v>
      </c>
      <c r="AT191" s="181">
        <v>4.0999999999999996</v>
      </c>
      <c r="AU191" s="188">
        <v>0</v>
      </c>
      <c r="AV191" s="188">
        <v>0</v>
      </c>
      <c r="AW191" s="205" t="s">
        <v>797</v>
      </c>
      <c r="AX191" s="95" t="s">
        <v>897</v>
      </c>
      <c r="AY191" s="96" t="e">
        <v>#VALUE!</v>
      </c>
      <c r="AZ191" s="97">
        <v>0</v>
      </c>
    </row>
    <row r="192" spans="3:52" s="222" customFormat="1" ht="15" customHeight="1" x14ac:dyDescent="0.25">
      <c r="C192" s="90">
        <f t="shared" si="63"/>
        <v>53</v>
      </c>
      <c r="D192" s="3" t="s">
        <v>109</v>
      </c>
      <c r="E192" s="225" t="str">
        <f>_xlfn.XLOOKUP(D192, '[1]Парный рейтинг'!$D$10:$D$826,'[1]Парный рейтинг'!$P$10:$P$826, "")</f>
        <v/>
      </c>
      <c r="F192" s="172" t="str">
        <f t="shared" si="64"/>
        <v/>
      </c>
      <c r="G192" s="207" t="e">
        <f t="shared" si="44"/>
        <v>#VALUE!</v>
      </c>
      <c r="H192" s="176" t="str">
        <f t="shared" si="65"/>
        <v/>
      </c>
      <c r="I192" s="27" t="str">
        <f t="shared" si="45"/>
        <v>4,0*</v>
      </c>
      <c r="J192" s="208">
        <v>4</v>
      </c>
      <c r="K192" s="226" t="s">
        <v>798</v>
      </c>
      <c r="L192" s="2">
        <f t="shared" si="46"/>
        <v>0</v>
      </c>
      <c r="M192" s="5">
        <f t="shared" si="47"/>
        <v>4.0999999999999996</v>
      </c>
      <c r="N192" s="196">
        <f t="shared" si="48"/>
        <v>0</v>
      </c>
      <c r="O192" s="196">
        <f t="shared" si="49"/>
        <v>0</v>
      </c>
      <c r="P192" s="17" t="str">
        <f t="shared" si="50"/>
        <v/>
      </c>
      <c r="Q192" s="16" t="str">
        <f t="shared" si="51"/>
        <v>n/a</v>
      </c>
      <c r="R192" s="10" t="e">
        <f t="shared" si="52"/>
        <v>#VALUE!</v>
      </c>
      <c r="S192" s="25">
        <f t="shared" si="53"/>
        <v>0</v>
      </c>
      <c r="T192" s="11">
        <f t="shared" si="54"/>
        <v>0</v>
      </c>
      <c r="U192" s="12" t="str">
        <f t="shared" si="55"/>
        <v xml:space="preserve"> </v>
      </c>
      <c r="V192" s="13">
        <f t="shared" si="56"/>
        <v>0</v>
      </c>
      <c r="W192" s="53">
        <f t="shared" si="57"/>
        <v>0</v>
      </c>
      <c r="X192" s="54">
        <f t="shared" si="58"/>
        <v>0</v>
      </c>
      <c r="Y192" s="15" t="str">
        <f t="shared" si="59"/>
        <v>-</v>
      </c>
      <c r="Z192" s="54" t="s">
        <v>797</v>
      </c>
      <c r="AA192" s="12">
        <v>0</v>
      </c>
      <c r="AB192" s="54" t="s">
        <v>797</v>
      </c>
      <c r="AC192" s="12">
        <v>0</v>
      </c>
      <c r="AD192" s="54" t="s">
        <v>797</v>
      </c>
      <c r="AE192" s="12">
        <v>0</v>
      </c>
      <c r="AF192" s="54" t="s">
        <v>797</v>
      </c>
      <c r="AG192" s="12">
        <v>0</v>
      </c>
      <c r="AH192" s="54" t="s">
        <v>797</v>
      </c>
      <c r="AI192" s="12">
        <v>0</v>
      </c>
      <c r="AJ192" s="54" t="s">
        <v>797</v>
      </c>
      <c r="AK192" s="12">
        <v>0</v>
      </c>
      <c r="AL192" s="54" t="s">
        <v>797</v>
      </c>
      <c r="AM192" s="12">
        <v>0</v>
      </c>
      <c r="AN192" s="54" t="s">
        <v>797</v>
      </c>
      <c r="AO192" s="12">
        <v>0</v>
      </c>
      <c r="AP192" s="183" t="s">
        <v>866</v>
      </c>
      <c r="AQ192" s="194">
        <v>4</v>
      </c>
      <c r="AR192" s="195" t="s">
        <v>798</v>
      </c>
      <c r="AS192" s="180">
        <v>0</v>
      </c>
      <c r="AT192" s="181">
        <v>4.0999999999999996</v>
      </c>
      <c r="AU192" s="188">
        <v>0</v>
      </c>
      <c r="AV192" s="188">
        <v>0</v>
      </c>
      <c r="AW192" s="205" t="s">
        <v>797</v>
      </c>
      <c r="AX192" s="95" t="s">
        <v>897</v>
      </c>
      <c r="AY192" s="96" t="e">
        <v>#VALUE!</v>
      </c>
      <c r="AZ192" s="97">
        <v>0</v>
      </c>
    </row>
    <row r="193" spans="3:52" s="222" customFormat="1" ht="15" customHeight="1" x14ac:dyDescent="0.25">
      <c r="C193" s="90">
        <f t="shared" si="63"/>
        <v>54</v>
      </c>
      <c r="D193" s="3" t="s">
        <v>71</v>
      </c>
      <c r="E193" s="225" t="str">
        <f>_xlfn.XLOOKUP(D193, '[1]Парный рейтинг'!$D$10:$D$826,'[1]Парный рейтинг'!$P$10:$P$826, "")</f>
        <v/>
      </c>
      <c r="F193" s="172" t="str">
        <f t="shared" si="64"/>
        <v/>
      </c>
      <c r="G193" s="207" t="e">
        <f t="shared" si="44"/>
        <v>#VALUE!</v>
      </c>
      <c r="H193" s="176" t="str">
        <f t="shared" si="65"/>
        <v/>
      </c>
      <c r="I193" s="27" t="str">
        <f t="shared" si="45"/>
        <v>4,0*</v>
      </c>
      <c r="J193" s="208">
        <v>4</v>
      </c>
      <c r="K193" s="226" t="s">
        <v>798</v>
      </c>
      <c r="L193" s="2">
        <f t="shared" si="46"/>
        <v>0</v>
      </c>
      <c r="M193" s="5">
        <f t="shared" si="47"/>
        <v>4.0999999999999996</v>
      </c>
      <c r="N193" s="196">
        <f t="shared" si="48"/>
        <v>0</v>
      </c>
      <c r="O193" s="196">
        <f t="shared" si="49"/>
        <v>0</v>
      </c>
      <c r="P193" s="17" t="str">
        <f t="shared" si="50"/>
        <v/>
      </c>
      <c r="Q193" s="16" t="str">
        <f t="shared" si="51"/>
        <v>n/a</v>
      </c>
      <c r="R193" s="10" t="e">
        <f t="shared" si="52"/>
        <v>#VALUE!</v>
      </c>
      <c r="S193" s="25">
        <f t="shared" si="53"/>
        <v>0</v>
      </c>
      <c r="T193" s="11">
        <f t="shared" si="54"/>
        <v>0</v>
      </c>
      <c r="U193" s="12" t="str">
        <f t="shared" si="55"/>
        <v xml:space="preserve"> </v>
      </c>
      <c r="V193" s="13">
        <f t="shared" si="56"/>
        <v>0</v>
      </c>
      <c r="W193" s="53">
        <f t="shared" si="57"/>
        <v>0</v>
      </c>
      <c r="X193" s="54">
        <f t="shared" si="58"/>
        <v>0</v>
      </c>
      <c r="Y193" s="15" t="str">
        <f t="shared" si="59"/>
        <v>-</v>
      </c>
      <c r="Z193" s="54" t="s">
        <v>797</v>
      </c>
      <c r="AA193" s="12">
        <v>0</v>
      </c>
      <c r="AB193" s="54" t="s">
        <v>797</v>
      </c>
      <c r="AC193" s="12">
        <v>0</v>
      </c>
      <c r="AD193" s="54" t="s">
        <v>797</v>
      </c>
      <c r="AE193" s="12">
        <v>0</v>
      </c>
      <c r="AF193" s="54" t="s">
        <v>797</v>
      </c>
      <c r="AG193" s="12">
        <v>0</v>
      </c>
      <c r="AH193" s="54" t="s">
        <v>797</v>
      </c>
      <c r="AI193" s="12">
        <v>0</v>
      </c>
      <c r="AJ193" s="54" t="s">
        <v>797</v>
      </c>
      <c r="AK193" s="12">
        <v>0</v>
      </c>
      <c r="AL193" s="54" t="s">
        <v>797</v>
      </c>
      <c r="AM193" s="12">
        <v>0</v>
      </c>
      <c r="AN193" s="54" t="s">
        <v>797</v>
      </c>
      <c r="AO193" s="12">
        <v>0</v>
      </c>
      <c r="AP193" s="183" t="s">
        <v>866</v>
      </c>
      <c r="AQ193" s="194">
        <v>4</v>
      </c>
      <c r="AR193" s="195" t="s">
        <v>798</v>
      </c>
      <c r="AS193" s="180">
        <v>0</v>
      </c>
      <c r="AT193" s="181">
        <v>4.0999999999999996</v>
      </c>
      <c r="AU193" s="188">
        <v>0</v>
      </c>
      <c r="AV193" s="188">
        <v>0</v>
      </c>
      <c r="AW193" s="205" t="s">
        <v>797</v>
      </c>
      <c r="AX193" s="95" t="s">
        <v>897</v>
      </c>
      <c r="AY193" s="96" t="e">
        <v>#VALUE!</v>
      </c>
      <c r="AZ193" s="97">
        <v>0</v>
      </c>
    </row>
    <row r="194" spans="3:52" s="222" customFormat="1" ht="15" customHeight="1" x14ac:dyDescent="0.25">
      <c r="C194" s="90">
        <f t="shared" si="63"/>
        <v>55</v>
      </c>
      <c r="D194" s="3" t="s">
        <v>77</v>
      </c>
      <c r="E194" s="225" t="str">
        <f>_xlfn.XLOOKUP(D194, '[1]Парный рейтинг'!$D$10:$D$826,'[1]Парный рейтинг'!$P$10:$P$826, "")</f>
        <v/>
      </c>
      <c r="F194" s="172" t="str">
        <f t="shared" si="64"/>
        <v/>
      </c>
      <c r="G194" s="207" t="e">
        <f t="shared" si="44"/>
        <v>#VALUE!</v>
      </c>
      <c r="H194" s="176" t="str">
        <f t="shared" si="65"/>
        <v/>
      </c>
      <c r="I194" s="27" t="str">
        <f t="shared" si="45"/>
        <v>4,0</v>
      </c>
      <c r="J194" s="208">
        <v>4</v>
      </c>
      <c r="K194" s="226" t="s">
        <v>797</v>
      </c>
      <c r="L194" s="2">
        <f t="shared" si="46"/>
        <v>0</v>
      </c>
      <c r="M194" s="5">
        <f t="shared" si="47"/>
        <v>4</v>
      </c>
      <c r="N194" s="196">
        <f t="shared" si="48"/>
        <v>0</v>
      </c>
      <c r="O194" s="196">
        <f t="shared" si="49"/>
        <v>0</v>
      </c>
      <c r="P194" s="17" t="str">
        <f t="shared" si="50"/>
        <v/>
      </c>
      <c r="Q194" s="16" t="str">
        <f t="shared" si="51"/>
        <v>n/a</v>
      </c>
      <c r="R194" s="10" t="e">
        <f t="shared" si="52"/>
        <v>#VALUE!</v>
      </c>
      <c r="S194" s="25">
        <f t="shared" si="53"/>
        <v>0</v>
      </c>
      <c r="T194" s="11">
        <f t="shared" si="54"/>
        <v>0</v>
      </c>
      <c r="U194" s="12" t="str">
        <f t="shared" si="55"/>
        <v xml:space="preserve"> </v>
      </c>
      <c r="V194" s="13">
        <f t="shared" si="56"/>
        <v>0</v>
      </c>
      <c r="W194" s="53">
        <f t="shared" si="57"/>
        <v>0</v>
      </c>
      <c r="X194" s="54">
        <f t="shared" si="58"/>
        <v>0</v>
      </c>
      <c r="Y194" s="15" t="str">
        <f t="shared" si="59"/>
        <v>-</v>
      </c>
      <c r="Z194" s="54" t="s">
        <v>797</v>
      </c>
      <c r="AA194" s="12">
        <v>0</v>
      </c>
      <c r="AB194" s="54" t="s">
        <v>797</v>
      </c>
      <c r="AC194" s="12">
        <v>0</v>
      </c>
      <c r="AD194" s="54" t="s">
        <v>797</v>
      </c>
      <c r="AE194" s="12">
        <v>0</v>
      </c>
      <c r="AF194" s="54" t="s">
        <v>797</v>
      </c>
      <c r="AG194" s="12">
        <v>0</v>
      </c>
      <c r="AH194" s="54" t="s">
        <v>797</v>
      </c>
      <c r="AI194" s="12">
        <v>0</v>
      </c>
      <c r="AJ194" s="54" t="s">
        <v>797</v>
      </c>
      <c r="AK194" s="12">
        <v>0</v>
      </c>
      <c r="AL194" s="54" t="s">
        <v>797</v>
      </c>
      <c r="AM194" s="12">
        <v>0</v>
      </c>
      <c r="AN194" s="54" t="s">
        <v>797</v>
      </c>
      <c r="AO194" s="12">
        <v>0</v>
      </c>
      <c r="AP194" s="183" t="s">
        <v>892</v>
      </c>
      <c r="AQ194" s="194">
        <v>4</v>
      </c>
      <c r="AR194" s="195" t="s">
        <v>797</v>
      </c>
      <c r="AS194" s="180">
        <v>0</v>
      </c>
      <c r="AT194" s="181">
        <v>4</v>
      </c>
      <c r="AU194" s="188">
        <v>0</v>
      </c>
      <c r="AV194" s="188">
        <v>0</v>
      </c>
      <c r="AW194" s="205" t="s">
        <v>797</v>
      </c>
      <c r="AX194" s="95" t="s">
        <v>897</v>
      </c>
      <c r="AY194" s="96" t="e">
        <v>#VALUE!</v>
      </c>
      <c r="AZ194" s="97">
        <v>0</v>
      </c>
    </row>
    <row r="195" spans="3:52" s="222" customFormat="1" ht="15" customHeight="1" x14ac:dyDescent="0.25">
      <c r="C195" s="90">
        <f t="shared" si="63"/>
        <v>56</v>
      </c>
      <c r="D195" s="3" t="s">
        <v>79</v>
      </c>
      <c r="E195" s="225" t="str">
        <f>_xlfn.XLOOKUP(D195, '[1]Парный рейтинг'!$D$10:$D$826,'[1]Парный рейтинг'!$P$10:$P$826, "")</f>
        <v/>
      </c>
      <c r="F195" s="172" t="str">
        <f t="shared" si="64"/>
        <v/>
      </c>
      <c r="G195" s="207" t="e">
        <f t="shared" si="44"/>
        <v>#VALUE!</v>
      </c>
      <c r="H195" s="176" t="str">
        <f t="shared" si="65"/>
        <v/>
      </c>
      <c r="I195" s="27" t="str">
        <f t="shared" si="45"/>
        <v>4,0</v>
      </c>
      <c r="J195" s="208">
        <v>4</v>
      </c>
      <c r="K195" s="226" t="s">
        <v>797</v>
      </c>
      <c r="L195" s="2">
        <f t="shared" si="46"/>
        <v>0</v>
      </c>
      <c r="M195" s="5">
        <f t="shared" si="47"/>
        <v>4</v>
      </c>
      <c r="N195" s="196">
        <f t="shared" si="48"/>
        <v>0</v>
      </c>
      <c r="O195" s="196">
        <f t="shared" si="49"/>
        <v>0</v>
      </c>
      <c r="P195" s="17" t="str">
        <f t="shared" si="50"/>
        <v/>
      </c>
      <c r="Q195" s="16" t="str">
        <f t="shared" si="51"/>
        <v>n/a</v>
      </c>
      <c r="R195" s="10" t="e">
        <f t="shared" si="52"/>
        <v>#VALUE!</v>
      </c>
      <c r="S195" s="25">
        <f t="shared" si="53"/>
        <v>0</v>
      </c>
      <c r="T195" s="11">
        <f t="shared" si="54"/>
        <v>0</v>
      </c>
      <c r="U195" s="12" t="str">
        <f t="shared" si="55"/>
        <v xml:space="preserve"> </v>
      </c>
      <c r="V195" s="13">
        <f t="shared" si="56"/>
        <v>0</v>
      </c>
      <c r="W195" s="53">
        <f t="shared" si="57"/>
        <v>0</v>
      </c>
      <c r="X195" s="54">
        <f t="shared" si="58"/>
        <v>0</v>
      </c>
      <c r="Y195" s="15" t="str">
        <f t="shared" si="59"/>
        <v>-</v>
      </c>
      <c r="Z195" s="54" t="s">
        <v>797</v>
      </c>
      <c r="AA195" s="12">
        <v>0</v>
      </c>
      <c r="AB195" s="54" t="s">
        <v>797</v>
      </c>
      <c r="AC195" s="12">
        <v>0</v>
      </c>
      <c r="AD195" s="54" t="s">
        <v>797</v>
      </c>
      <c r="AE195" s="12">
        <v>0</v>
      </c>
      <c r="AF195" s="54" t="s">
        <v>797</v>
      </c>
      <c r="AG195" s="12">
        <v>0</v>
      </c>
      <c r="AH195" s="54" t="s">
        <v>797</v>
      </c>
      <c r="AI195" s="12">
        <v>0</v>
      </c>
      <c r="AJ195" s="54" t="s">
        <v>797</v>
      </c>
      <c r="AK195" s="12">
        <v>0</v>
      </c>
      <c r="AL195" s="54" t="s">
        <v>797</v>
      </c>
      <c r="AM195" s="12">
        <v>0</v>
      </c>
      <c r="AN195" s="54" t="s">
        <v>797</v>
      </c>
      <c r="AO195" s="12">
        <v>0</v>
      </c>
      <c r="AP195" s="183" t="s">
        <v>892</v>
      </c>
      <c r="AQ195" s="194">
        <v>4</v>
      </c>
      <c r="AR195" s="195" t="s">
        <v>797</v>
      </c>
      <c r="AS195" s="180">
        <v>0</v>
      </c>
      <c r="AT195" s="181">
        <v>4</v>
      </c>
      <c r="AU195" s="188">
        <v>0</v>
      </c>
      <c r="AV195" s="188">
        <v>0</v>
      </c>
      <c r="AW195" s="205" t="s">
        <v>797</v>
      </c>
      <c r="AX195" s="95" t="s">
        <v>897</v>
      </c>
      <c r="AY195" s="96" t="e">
        <v>#VALUE!</v>
      </c>
      <c r="AZ195" s="97">
        <v>0</v>
      </c>
    </row>
    <row r="196" spans="3:52" s="222" customFormat="1" ht="15" customHeight="1" x14ac:dyDescent="0.25">
      <c r="C196" s="90">
        <f t="shared" si="63"/>
        <v>57</v>
      </c>
      <c r="D196" s="3" t="s">
        <v>22</v>
      </c>
      <c r="E196" s="225" t="str">
        <f>_xlfn.XLOOKUP(D196, '[1]Парный рейтинг'!$D$10:$D$826,'[1]Парный рейтинг'!$P$10:$P$826, "")</f>
        <v/>
      </c>
      <c r="F196" s="172" t="str">
        <f t="shared" si="64"/>
        <v/>
      </c>
      <c r="G196" s="207" t="e">
        <f t="shared" si="44"/>
        <v>#VALUE!</v>
      </c>
      <c r="H196" s="176" t="str">
        <f t="shared" si="65"/>
        <v/>
      </c>
      <c r="I196" s="27" t="str">
        <f t="shared" si="45"/>
        <v>4,0</v>
      </c>
      <c r="J196" s="208">
        <v>4</v>
      </c>
      <c r="K196" s="226" t="s">
        <v>797</v>
      </c>
      <c r="L196" s="2">
        <f t="shared" si="46"/>
        <v>0</v>
      </c>
      <c r="M196" s="5">
        <f t="shared" si="47"/>
        <v>4</v>
      </c>
      <c r="N196" s="196">
        <f t="shared" si="48"/>
        <v>0</v>
      </c>
      <c r="O196" s="196">
        <f t="shared" si="49"/>
        <v>0</v>
      </c>
      <c r="P196" s="17" t="str">
        <f t="shared" si="50"/>
        <v/>
      </c>
      <c r="Q196" s="16" t="str">
        <f t="shared" si="51"/>
        <v>n/a</v>
      </c>
      <c r="R196" s="10" t="e">
        <f t="shared" si="52"/>
        <v>#VALUE!</v>
      </c>
      <c r="S196" s="25">
        <f t="shared" si="53"/>
        <v>0</v>
      </c>
      <c r="T196" s="11">
        <f t="shared" si="54"/>
        <v>0</v>
      </c>
      <c r="U196" s="12" t="str">
        <f t="shared" si="55"/>
        <v xml:space="preserve"> </v>
      </c>
      <c r="V196" s="13">
        <f t="shared" si="56"/>
        <v>0</v>
      </c>
      <c r="W196" s="53">
        <f t="shared" si="57"/>
        <v>0</v>
      </c>
      <c r="X196" s="54">
        <f t="shared" si="58"/>
        <v>0</v>
      </c>
      <c r="Y196" s="15" t="str">
        <f t="shared" si="59"/>
        <v>-</v>
      </c>
      <c r="Z196" s="54" t="s">
        <v>797</v>
      </c>
      <c r="AA196" s="12">
        <v>0</v>
      </c>
      <c r="AB196" s="54" t="s">
        <v>797</v>
      </c>
      <c r="AC196" s="12">
        <v>0</v>
      </c>
      <c r="AD196" s="54" t="s">
        <v>797</v>
      </c>
      <c r="AE196" s="12">
        <v>0</v>
      </c>
      <c r="AF196" s="54" t="s">
        <v>797</v>
      </c>
      <c r="AG196" s="12">
        <v>0</v>
      </c>
      <c r="AH196" s="54" t="s">
        <v>797</v>
      </c>
      <c r="AI196" s="12">
        <v>0</v>
      </c>
      <c r="AJ196" s="54" t="s">
        <v>797</v>
      </c>
      <c r="AK196" s="12">
        <v>0</v>
      </c>
      <c r="AL196" s="54" t="s">
        <v>797</v>
      </c>
      <c r="AM196" s="12">
        <v>0</v>
      </c>
      <c r="AN196" s="54" t="s">
        <v>797</v>
      </c>
      <c r="AO196" s="12">
        <v>0</v>
      </c>
      <c r="AP196" s="183" t="s">
        <v>892</v>
      </c>
      <c r="AQ196" s="194">
        <v>4</v>
      </c>
      <c r="AR196" s="195" t="s">
        <v>797</v>
      </c>
      <c r="AS196" s="180">
        <v>0</v>
      </c>
      <c r="AT196" s="181">
        <v>4</v>
      </c>
      <c r="AU196" s="188">
        <v>0</v>
      </c>
      <c r="AV196" s="188">
        <v>0</v>
      </c>
      <c r="AW196" s="205" t="s">
        <v>797</v>
      </c>
      <c r="AX196" s="95" t="s">
        <v>897</v>
      </c>
      <c r="AY196" s="96" t="e">
        <v>#VALUE!</v>
      </c>
      <c r="AZ196" s="97">
        <v>0</v>
      </c>
    </row>
    <row r="197" spans="3:52" s="222" customFormat="1" ht="15" customHeight="1" x14ac:dyDescent="0.25">
      <c r="C197" s="90">
        <f t="shared" si="63"/>
        <v>58</v>
      </c>
      <c r="D197" s="3" t="s">
        <v>80</v>
      </c>
      <c r="E197" s="225" t="str">
        <f>_xlfn.XLOOKUP(D197, '[1]Парный рейтинг'!$D$10:$D$826,'[1]Парный рейтинг'!$P$10:$P$826, "")</f>
        <v/>
      </c>
      <c r="F197" s="172" t="str">
        <f t="shared" si="64"/>
        <v/>
      </c>
      <c r="G197" s="207" t="e">
        <f t="shared" si="44"/>
        <v>#VALUE!</v>
      </c>
      <c r="H197" s="176" t="str">
        <f t="shared" si="65"/>
        <v/>
      </c>
      <c r="I197" s="27" t="str">
        <f t="shared" si="45"/>
        <v>4,0</v>
      </c>
      <c r="J197" s="208">
        <v>4</v>
      </c>
      <c r="K197" s="226" t="s">
        <v>797</v>
      </c>
      <c r="L197" s="2">
        <f t="shared" si="46"/>
        <v>0</v>
      </c>
      <c r="M197" s="5">
        <f t="shared" si="47"/>
        <v>4</v>
      </c>
      <c r="N197" s="196">
        <f t="shared" si="48"/>
        <v>0</v>
      </c>
      <c r="O197" s="196">
        <f t="shared" si="49"/>
        <v>0</v>
      </c>
      <c r="P197" s="17" t="str">
        <f t="shared" si="50"/>
        <v/>
      </c>
      <c r="Q197" s="16" t="str">
        <f t="shared" si="51"/>
        <v>n/a</v>
      </c>
      <c r="R197" s="10" t="e">
        <f t="shared" si="52"/>
        <v>#VALUE!</v>
      </c>
      <c r="S197" s="25">
        <f t="shared" si="53"/>
        <v>0</v>
      </c>
      <c r="T197" s="11">
        <f t="shared" si="54"/>
        <v>0</v>
      </c>
      <c r="U197" s="12" t="str">
        <f t="shared" si="55"/>
        <v xml:space="preserve"> </v>
      </c>
      <c r="V197" s="13">
        <f t="shared" si="56"/>
        <v>0</v>
      </c>
      <c r="W197" s="53">
        <f t="shared" si="57"/>
        <v>0</v>
      </c>
      <c r="X197" s="54">
        <f t="shared" si="58"/>
        <v>0</v>
      </c>
      <c r="Y197" s="15" t="str">
        <f t="shared" si="59"/>
        <v>-</v>
      </c>
      <c r="Z197" s="54" t="s">
        <v>797</v>
      </c>
      <c r="AA197" s="12">
        <v>0</v>
      </c>
      <c r="AB197" s="54" t="s">
        <v>797</v>
      </c>
      <c r="AC197" s="12">
        <v>0</v>
      </c>
      <c r="AD197" s="54" t="s">
        <v>797</v>
      </c>
      <c r="AE197" s="12">
        <v>0</v>
      </c>
      <c r="AF197" s="54" t="s">
        <v>797</v>
      </c>
      <c r="AG197" s="12">
        <v>0</v>
      </c>
      <c r="AH197" s="54" t="s">
        <v>797</v>
      </c>
      <c r="AI197" s="12">
        <v>0</v>
      </c>
      <c r="AJ197" s="54" t="s">
        <v>797</v>
      </c>
      <c r="AK197" s="12">
        <v>0</v>
      </c>
      <c r="AL197" s="54" t="s">
        <v>797</v>
      </c>
      <c r="AM197" s="12">
        <v>0</v>
      </c>
      <c r="AN197" s="54" t="s">
        <v>797</v>
      </c>
      <c r="AO197" s="12">
        <v>0</v>
      </c>
      <c r="AP197" s="183" t="s">
        <v>892</v>
      </c>
      <c r="AQ197" s="194">
        <v>4</v>
      </c>
      <c r="AR197" s="195" t="s">
        <v>797</v>
      </c>
      <c r="AS197" s="180">
        <v>0</v>
      </c>
      <c r="AT197" s="181">
        <v>4</v>
      </c>
      <c r="AU197" s="188">
        <v>0</v>
      </c>
      <c r="AV197" s="188">
        <v>0</v>
      </c>
      <c r="AW197" s="205" t="s">
        <v>797</v>
      </c>
      <c r="AX197" s="95" t="s">
        <v>897</v>
      </c>
      <c r="AY197" s="96" t="e">
        <v>#VALUE!</v>
      </c>
      <c r="AZ197" s="97">
        <v>0</v>
      </c>
    </row>
    <row r="198" spans="3:52" s="222" customFormat="1" ht="15" customHeight="1" x14ac:dyDescent="0.25">
      <c r="C198" s="90">
        <f t="shared" si="63"/>
        <v>59</v>
      </c>
      <c r="D198" s="3" t="s">
        <v>55</v>
      </c>
      <c r="E198" s="225" t="str">
        <f>_xlfn.XLOOKUP(D198, '[1]Парный рейтинг'!$D$10:$D$826,'[1]Парный рейтинг'!$P$10:$P$826, "")</f>
        <v/>
      </c>
      <c r="F198" s="172" t="str">
        <f t="shared" si="64"/>
        <v/>
      </c>
      <c r="G198" s="207" t="e">
        <f t="shared" si="44"/>
        <v>#VALUE!</v>
      </c>
      <c r="H198" s="176" t="str">
        <f t="shared" si="65"/>
        <v/>
      </c>
      <c r="I198" s="27" t="str">
        <f t="shared" si="45"/>
        <v>4,0</v>
      </c>
      <c r="J198" s="208">
        <v>4</v>
      </c>
      <c r="K198" s="226" t="s">
        <v>797</v>
      </c>
      <c r="L198" s="2">
        <f t="shared" si="46"/>
        <v>0</v>
      </c>
      <c r="M198" s="5">
        <f t="shared" si="47"/>
        <v>4</v>
      </c>
      <c r="N198" s="196">
        <f t="shared" si="48"/>
        <v>0</v>
      </c>
      <c r="O198" s="196">
        <f t="shared" si="49"/>
        <v>0</v>
      </c>
      <c r="P198" s="17" t="str">
        <f t="shared" si="50"/>
        <v/>
      </c>
      <c r="Q198" s="16" t="str">
        <f t="shared" si="51"/>
        <v>n/a</v>
      </c>
      <c r="R198" s="10" t="e">
        <f t="shared" si="52"/>
        <v>#VALUE!</v>
      </c>
      <c r="S198" s="25">
        <f t="shared" si="53"/>
        <v>0</v>
      </c>
      <c r="T198" s="11">
        <f t="shared" si="54"/>
        <v>0</v>
      </c>
      <c r="U198" s="12" t="str">
        <f t="shared" si="55"/>
        <v xml:space="preserve"> </v>
      </c>
      <c r="V198" s="13">
        <f t="shared" si="56"/>
        <v>0</v>
      </c>
      <c r="W198" s="53">
        <f t="shared" si="57"/>
        <v>0</v>
      </c>
      <c r="X198" s="54">
        <f t="shared" si="58"/>
        <v>0</v>
      </c>
      <c r="Y198" s="15" t="str">
        <f t="shared" si="59"/>
        <v>-</v>
      </c>
      <c r="Z198" s="54" t="s">
        <v>797</v>
      </c>
      <c r="AA198" s="12">
        <v>0</v>
      </c>
      <c r="AB198" s="54" t="s">
        <v>797</v>
      </c>
      <c r="AC198" s="12">
        <v>0</v>
      </c>
      <c r="AD198" s="54" t="s">
        <v>797</v>
      </c>
      <c r="AE198" s="12">
        <v>0</v>
      </c>
      <c r="AF198" s="54" t="s">
        <v>797</v>
      </c>
      <c r="AG198" s="12">
        <v>0</v>
      </c>
      <c r="AH198" s="54" t="s">
        <v>797</v>
      </c>
      <c r="AI198" s="12">
        <v>0</v>
      </c>
      <c r="AJ198" s="54" t="s">
        <v>797</v>
      </c>
      <c r="AK198" s="12">
        <v>0</v>
      </c>
      <c r="AL198" s="54" t="s">
        <v>797</v>
      </c>
      <c r="AM198" s="12">
        <v>0</v>
      </c>
      <c r="AN198" s="54" t="s">
        <v>797</v>
      </c>
      <c r="AO198" s="12">
        <v>0</v>
      </c>
      <c r="AP198" s="183" t="s">
        <v>892</v>
      </c>
      <c r="AQ198" s="194">
        <v>4</v>
      </c>
      <c r="AR198" s="195" t="s">
        <v>797</v>
      </c>
      <c r="AS198" s="180">
        <v>0</v>
      </c>
      <c r="AT198" s="181">
        <v>4</v>
      </c>
      <c r="AU198" s="188">
        <v>0</v>
      </c>
      <c r="AV198" s="188">
        <v>0</v>
      </c>
      <c r="AW198" s="205" t="s">
        <v>797</v>
      </c>
      <c r="AX198" s="95" t="s">
        <v>897</v>
      </c>
      <c r="AY198" s="96" t="e">
        <v>#VALUE!</v>
      </c>
      <c r="AZ198" s="97">
        <v>0</v>
      </c>
    </row>
    <row r="199" spans="3:52" ht="15" customHeight="1" x14ac:dyDescent="0.25">
      <c r="C199" s="90">
        <f t="shared" si="63"/>
        <v>60</v>
      </c>
      <c r="D199" s="3" t="s">
        <v>469</v>
      </c>
      <c r="E199" s="225" t="str">
        <f>_xlfn.XLOOKUP(D199, '[1]Парный рейтинг'!$D$10:$D$826,'[1]Парный рейтинг'!$P$10:$P$826, "")</f>
        <v/>
      </c>
      <c r="F199" s="172">
        <v>4</v>
      </c>
      <c r="G199" s="207">
        <f t="shared" si="44"/>
        <v>4</v>
      </c>
      <c r="H199" s="176" t="str">
        <f t="shared" si="65"/>
        <v/>
      </c>
      <c r="I199" s="27" t="str">
        <f t="shared" si="45"/>
        <v>4,0</v>
      </c>
      <c r="J199" s="208">
        <v>4</v>
      </c>
      <c r="K199" s="226" t="s">
        <v>797</v>
      </c>
      <c r="L199" s="2">
        <f t="shared" si="46"/>
        <v>0</v>
      </c>
      <c r="M199" s="5">
        <f t="shared" si="47"/>
        <v>4</v>
      </c>
      <c r="N199" s="196">
        <f t="shared" si="48"/>
        <v>0</v>
      </c>
      <c r="O199" s="196">
        <f t="shared" si="49"/>
        <v>0</v>
      </c>
      <c r="P199" s="17" t="str">
        <f t="shared" si="50"/>
        <v/>
      </c>
      <c r="Q199" s="16" t="str">
        <f t="shared" si="51"/>
        <v>n/a</v>
      </c>
      <c r="R199" s="10" t="e">
        <f t="shared" si="52"/>
        <v>#VALUE!</v>
      </c>
      <c r="S199" s="25">
        <f t="shared" si="53"/>
        <v>0</v>
      </c>
      <c r="T199" s="11">
        <f t="shared" si="54"/>
        <v>0</v>
      </c>
      <c r="U199" s="12" t="str">
        <f t="shared" si="55"/>
        <v xml:space="preserve"> </v>
      </c>
      <c r="V199" s="13">
        <f t="shared" si="56"/>
        <v>0</v>
      </c>
      <c r="W199" s="53">
        <f t="shared" si="57"/>
        <v>0</v>
      </c>
      <c r="X199" s="54">
        <f t="shared" si="58"/>
        <v>0</v>
      </c>
      <c r="Y199" s="15" t="str">
        <f t="shared" si="59"/>
        <v>-</v>
      </c>
      <c r="Z199" s="54" t="s">
        <v>797</v>
      </c>
      <c r="AA199" s="12">
        <v>0</v>
      </c>
      <c r="AB199" s="54" t="s">
        <v>797</v>
      </c>
      <c r="AC199" s="12">
        <v>0</v>
      </c>
      <c r="AD199" s="54" t="s">
        <v>797</v>
      </c>
      <c r="AE199" s="12">
        <v>0</v>
      </c>
      <c r="AF199" s="54" t="s">
        <v>797</v>
      </c>
      <c r="AG199" s="12">
        <v>0</v>
      </c>
      <c r="AH199" s="54" t="s">
        <v>797</v>
      </c>
      <c r="AI199" s="12">
        <v>0</v>
      </c>
      <c r="AJ199" s="54" t="s">
        <v>797</v>
      </c>
      <c r="AK199" s="12">
        <v>0</v>
      </c>
      <c r="AL199" s="54" t="s">
        <v>797</v>
      </c>
      <c r="AM199" s="12">
        <v>0</v>
      </c>
      <c r="AN199" s="54" t="s">
        <v>797</v>
      </c>
      <c r="AO199" s="12">
        <v>0</v>
      </c>
      <c r="AP199" s="183" t="s">
        <v>892</v>
      </c>
      <c r="AQ199" s="194">
        <v>4</v>
      </c>
      <c r="AR199" s="195" t="s">
        <v>797</v>
      </c>
      <c r="AS199" s="180">
        <v>0</v>
      </c>
      <c r="AT199" s="181">
        <v>4</v>
      </c>
      <c r="AU199" s="188">
        <v>1</v>
      </c>
      <c r="AV199" s="188">
        <v>0</v>
      </c>
      <c r="AW199" s="205" t="s">
        <v>913</v>
      </c>
      <c r="AX199" s="95" t="s">
        <v>897</v>
      </c>
      <c r="AY199" s="96" t="e">
        <v>#VALUE!</v>
      </c>
      <c r="AZ199" s="97">
        <v>0</v>
      </c>
    </row>
    <row r="200" spans="3:52" ht="15" customHeight="1" x14ac:dyDescent="0.25">
      <c r="C200" s="90">
        <f t="shared" si="63"/>
        <v>61</v>
      </c>
      <c r="D200" s="3" t="s">
        <v>7</v>
      </c>
      <c r="E200" s="225" t="str">
        <f>_xlfn.XLOOKUP(D200, '[1]Парный рейтинг'!$D$10:$D$826,'[1]Парный рейтинг'!$P$10:$P$826, "")</f>
        <v/>
      </c>
      <c r="F200" s="172" t="str">
        <f t="shared" ref="F200:F263" si="66">IF(COUNTA(E200)&gt;0, E200, I200)</f>
        <v/>
      </c>
      <c r="G200" s="207" t="e">
        <f t="shared" si="44"/>
        <v>#VALUE!</v>
      </c>
      <c r="H200" s="176" t="str">
        <f t="shared" si="65"/>
        <v/>
      </c>
      <c r="I200" s="27" t="str">
        <f t="shared" si="45"/>
        <v>4,0</v>
      </c>
      <c r="J200" s="208">
        <v>4</v>
      </c>
      <c r="K200" s="24" t="s">
        <v>797</v>
      </c>
      <c r="L200" s="2">
        <f t="shared" si="46"/>
        <v>0</v>
      </c>
      <c r="M200" s="5">
        <f t="shared" si="47"/>
        <v>4</v>
      </c>
      <c r="N200" s="196">
        <f t="shared" si="48"/>
        <v>0</v>
      </c>
      <c r="O200" s="196">
        <f t="shared" si="49"/>
        <v>0</v>
      </c>
      <c r="P200" s="17" t="str">
        <f t="shared" si="50"/>
        <v/>
      </c>
      <c r="Q200" s="16" t="str">
        <f t="shared" si="51"/>
        <v>n/a</v>
      </c>
      <c r="R200" s="10" t="e">
        <f t="shared" si="52"/>
        <v>#VALUE!</v>
      </c>
      <c r="S200" s="25">
        <f t="shared" si="53"/>
        <v>0</v>
      </c>
      <c r="T200" s="11">
        <f t="shared" si="54"/>
        <v>0</v>
      </c>
      <c r="U200" s="12" t="str">
        <f t="shared" si="55"/>
        <v xml:space="preserve"> </v>
      </c>
      <c r="V200" s="13">
        <f t="shared" si="56"/>
        <v>0</v>
      </c>
      <c r="W200" s="53">
        <f t="shared" si="57"/>
        <v>0</v>
      </c>
      <c r="X200" s="54">
        <f t="shared" si="58"/>
        <v>0</v>
      </c>
      <c r="Y200" s="15" t="str">
        <f t="shared" si="59"/>
        <v>-</v>
      </c>
      <c r="Z200" s="54" t="s">
        <v>797</v>
      </c>
      <c r="AA200" s="12">
        <v>0</v>
      </c>
      <c r="AB200" s="54" t="s">
        <v>797</v>
      </c>
      <c r="AC200" s="12">
        <v>0</v>
      </c>
      <c r="AD200" s="54" t="s">
        <v>797</v>
      </c>
      <c r="AE200" s="12">
        <v>0</v>
      </c>
      <c r="AF200" s="54" t="s">
        <v>797</v>
      </c>
      <c r="AG200" s="12">
        <v>0</v>
      </c>
      <c r="AH200" s="54" t="s">
        <v>797</v>
      </c>
      <c r="AI200" s="12">
        <v>0</v>
      </c>
      <c r="AJ200" s="54" t="s">
        <v>797</v>
      </c>
      <c r="AK200" s="12">
        <v>0</v>
      </c>
      <c r="AL200" s="54" t="s">
        <v>797</v>
      </c>
      <c r="AM200" s="12">
        <v>0</v>
      </c>
      <c r="AN200" s="54" t="s">
        <v>797</v>
      </c>
      <c r="AO200" s="12">
        <v>0</v>
      </c>
      <c r="AP200" s="183" t="s">
        <v>892</v>
      </c>
      <c r="AQ200" s="194">
        <v>4</v>
      </c>
      <c r="AR200" s="195" t="s">
        <v>797</v>
      </c>
      <c r="AS200" s="180">
        <v>0</v>
      </c>
      <c r="AT200" s="181">
        <v>4</v>
      </c>
      <c r="AU200" s="184">
        <v>0</v>
      </c>
      <c r="AV200" s="184">
        <v>0</v>
      </c>
      <c r="AW200" s="182" t="s">
        <v>797</v>
      </c>
      <c r="AX200" s="95" t="s">
        <v>897</v>
      </c>
      <c r="AY200" s="96" t="e">
        <v>#VALUE!</v>
      </c>
      <c r="AZ200" s="97">
        <v>0</v>
      </c>
    </row>
    <row r="201" spans="3:52" ht="15" customHeight="1" x14ac:dyDescent="0.25">
      <c r="C201" s="90">
        <f t="shared" si="63"/>
        <v>62</v>
      </c>
      <c r="D201" s="3" t="s">
        <v>57</v>
      </c>
      <c r="E201" s="225" t="str">
        <f>_xlfn.XLOOKUP(D201, '[1]Парный рейтинг'!$D$10:$D$826,'[1]Парный рейтинг'!$P$10:$P$826, "")</f>
        <v/>
      </c>
      <c r="F201" s="172" t="str">
        <f t="shared" si="66"/>
        <v/>
      </c>
      <c r="G201" s="207" t="e">
        <f t="shared" si="44"/>
        <v>#VALUE!</v>
      </c>
      <c r="H201" s="176" t="str">
        <f t="shared" si="65"/>
        <v/>
      </c>
      <c r="I201" s="27" t="str">
        <f t="shared" si="45"/>
        <v>4,0</v>
      </c>
      <c r="J201" s="208">
        <v>4</v>
      </c>
      <c r="K201" s="24" t="s">
        <v>797</v>
      </c>
      <c r="L201" s="2">
        <f t="shared" si="46"/>
        <v>0</v>
      </c>
      <c r="M201" s="5">
        <f t="shared" si="47"/>
        <v>4</v>
      </c>
      <c r="N201" s="196">
        <f t="shared" si="48"/>
        <v>0</v>
      </c>
      <c r="O201" s="196">
        <f t="shared" si="49"/>
        <v>0</v>
      </c>
      <c r="P201" s="17" t="str">
        <f t="shared" si="50"/>
        <v/>
      </c>
      <c r="Q201" s="16" t="str">
        <f t="shared" si="51"/>
        <v>n/a</v>
      </c>
      <c r="R201" s="10" t="e">
        <f t="shared" si="52"/>
        <v>#VALUE!</v>
      </c>
      <c r="S201" s="25">
        <f t="shared" si="53"/>
        <v>0</v>
      </c>
      <c r="T201" s="11">
        <f t="shared" si="54"/>
        <v>0</v>
      </c>
      <c r="U201" s="12" t="str">
        <f t="shared" si="55"/>
        <v xml:space="preserve"> </v>
      </c>
      <c r="V201" s="13">
        <f t="shared" si="56"/>
        <v>0</v>
      </c>
      <c r="W201" s="53">
        <f t="shared" si="57"/>
        <v>0</v>
      </c>
      <c r="X201" s="54">
        <f t="shared" si="58"/>
        <v>0</v>
      </c>
      <c r="Y201" s="15" t="str">
        <f t="shared" si="59"/>
        <v>-</v>
      </c>
      <c r="Z201" s="54" t="s">
        <v>797</v>
      </c>
      <c r="AA201" s="12">
        <v>0</v>
      </c>
      <c r="AB201" s="54" t="s">
        <v>797</v>
      </c>
      <c r="AC201" s="12">
        <v>0</v>
      </c>
      <c r="AD201" s="54" t="s">
        <v>797</v>
      </c>
      <c r="AE201" s="12">
        <v>0</v>
      </c>
      <c r="AF201" s="54" t="s">
        <v>797</v>
      </c>
      <c r="AG201" s="12">
        <v>0</v>
      </c>
      <c r="AH201" s="54" t="s">
        <v>797</v>
      </c>
      <c r="AI201" s="12">
        <v>0</v>
      </c>
      <c r="AJ201" s="54" t="s">
        <v>797</v>
      </c>
      <c r="AK201" s="12">
        <v>0</v>
      </c>
      <c r="AL201" s="54" t="s">
        <v>797</v>
      </c>
      <c r="AM201" s="12">
        <v>0</v>
      </c>
      <c r="AN201" s="54" t="s">
        <v>797</v>
      </c>
      <c r="AO201" s="12">
        <v>0</v>
      </c>
      <c r="AP201" s="183" t="s">
        <v>892</v>
      </c>
      <c r="AQ201" s="194">
        <v>4</v>
      </c>
      <c r="AR201" s="195" t="s">
        <v>797</v>
      </c>
      <c r="AS201" s="180">
        <v>0</v>
      </c>
      <c r="AT201" s="181">
        <v>4</v>
      </c>
      <c r="AU201" s="184">
        <v>0</v>
      </c>
      <c r="AV201" s="184">
        <v>0</v>
      </c>
      <c r="AW201" s="182" t="s">
        <v>797</v>
      </c>
      <c r="AX201" s="95" t="s">
        <v>897</v>
      </c>
      <c r="AY201" s="96" t="e">
        <v>#VALUE!</v>
      </c>
      <c r="AZ201" s="97">
        <v>0</v>
      </c>
    </row>
    <row r="202" spans="3:52" ht="15" customHeight="1" x14ac:dyDescent="0.25">
      <c r="C202" s="90">
        <f t="shared" si="63"/>
        <v>63</v>
      </c>
      <c r="D202" s="3" t="s">
        <v>268</v>
      </c>
      <c r="E202" s="225" t="str">
        <f>_xlfn.XLOOKUP(D202, '[1]Парный рейтинг'!$D$10:$D$826,'[1]Парный рейтинг'!$P$10:$P$826, "")</f>
        <v/>
      </c>
      <c r="F202" s="172" t="str">
        <f t="shared" si="66"/>
        <v/>
      </c>
      <c r="G202" s="207" t="e">
        <f t="shared" ref="G202:G265" si="67">LEFT(F202, FIND("*", F202&amp;"*")-1)*1</f>
        <v>#VALUE!</v>
      </c>
      <c r="H202" s="176" t="str">
        <f t="shared" si="65"/>
        <v/>
      </c>
      <c r="I202" s="27" t="str">
        <f t="shared" ref="I202:I265" si="68">TEXT(J202,"0,0") &amp; K202</f>
        <v>4,0</v>
      </c>
      <c r="J202" s="208">
        <v>4</v>
      </c>
      <c r="K202" s="24" t="s">
        <v>797</v>
      </c>
      <c r="L202" s="2">
        <f t="shared" ref="L202:L265" si="69">IF(S202&gt;0,1,0)</f>
        <v>0</v>
      </c>
      <c r="M202" s="5">
        <f t="shared" ref="M202:M265" si="70">IF(K202="",J202,J202+0.1)</f>
        <v>4</v>
      </c>
      <c r="N202" s="196">
        <f t="shared" ref="N202:N265" si="71">J202-AQ202</f>
        <v>0</v>
      </c>
      <c r="O202" s="196">
        <f t="shared" ref="O202:O265" si="72">IF(K202="",0,1)-IF(AR202="",0,1)</f>
        <v>0</v>
      </c>
      <c r="P202" s="17" t="str">
        <f t="shared" ref="P202:P265" si="73">_xlfn.TEXTJOIN(,TRUE,
  IF(N202&lt;&gt;0,IF(N202&gt;0,"+","–"),""),
  IF(N202&lt;&gt;0,TEXT(TRUNC(ABS(N202)/0.5)*0.5,"0,0"),""),
  IF(O202&lt;&gt;0,IF(O202&gt;0," +"," –"),""),
  IF(O202&lt;&gt;0,"*","")
)</f>
        <v/>
      </c>
      <c r="Q202" s="16" t="str">
        <f t="shared" ref="Q202:Q265" si="74">IF(S202 &gt; 0, Q201+1, "n/a")</f>
        <v>n/a</v>
      </c>
      <c r="R202" s="10" t="e">
        <f t="shared" ref="R202:R265" si="75">IF(AX202=0," ",IF(AX202-Q202=0," ",AX202-Q202))</f>
        <v>#VALUE!</v>
      </c>
      <c r="S202" s="25">
        <f t="shared" ref="S202:S265" si="76">AC202+AE202+AG202+AI202+AK202+AM202+AO202+AA202</f>
        <v>0</v>
      </c>
      <c r="T202" s="11">
        <f t="shared" ref="T202:T265" si="77">S202-AZ202</f>
        <v>0</v>
      </c>
      <c r="U202" s="12" t="str">
        <f t="shared" ref="U202:U265" si="78">IF(SUMIF(Z202:AO202,"&lt;0")&lt;&gt;0,SUMIF(Z202:AO202,"&lt;0")*(-1)," ")</f>
        <v xml:space="preserve"> </v>
      </c>
      <c r="V202" s="13">
        <f t="shared" ref="V202:V265" si="79">AC202+AE202+AG202+AI202+AK202+AM202+AO202+AA202</f>
        <v>0</v>
      </c>
      <c r="W202" s="53">
        <f t="shared" ref="W202:W265" si="80">V202-AZ202</f>
        <v>0</v>
      </c>
      <c r="X202" s="54">
        <f t="shared" ref="X202:X265" si="81">ROUNDUP(COUNTIF(Z202:AO202,"&gt; 0")/2,0)</f>
        <v>0</v>
      </c>
      <c r="Y202" s="15" t="str">
        <f t="shared" ref="Y202:Y265" si="82">IF(X202=0,"-",IF(X202-AZ202&gt;8,S202/(8+AZ202),S202/X202))</f>
        <v>-</v>
      </c>
      <c r="Z202" s="54" t="s">
        <v>797</v>
      </c>
      <c r="AA202" s="12">
        <v>0</v>
      </c>
      <c r="AB202" s="54" t="s">
        <v>797</v>
      </c>
      <c r="AC202" s="12">
        <v>0</v>
      </c>
      <c r="AD202" s="54" t="s">
        <v>797</v>
      </c>
      <c r="AE202" s="12">
        <v>0</v>
      </c>
      <c r="AF202" s="54" t="s">
        <v>797</v>
      </c>
      <c r="AG202" s="12">
        <v>0</v>
      </c>
      <c r="AH202" s="54" t="s">
        <v>797</v>
      </c>
      <c r="AI202" s="12">
        <v>0</v>
      </c>
      <c r="AJ202" s="54" t="s">
        <v>797</v>
      </c>
      <c r="AK202" s="12">
        <v>0</v>
      </c>
      <c r="AL202" s="54" t="s">
        <v>797</v>
      </c>
      <c r="AM202" s="12">
        <v>0</v>
      </c>
      <c r="AN202" s="54" t="s">
        <v>797</v>
      </c>
      <c r="AO202" s="12">
        <v>0</v>
      </c>
      <c r="AP202" s="183" t="s">
        <v>892</v>
      </c>
      <c r="AQ202" s="194">
        <v>4</v>
      </c>
      <c r="AR202" s="195" t="s">
        <v>797</v>
      </c>
      <c r="AS202" s="180">
        <v>0</v>
      </c>
      <c r="AT202" s="181">
        <v>4</v>
      </c>
      <c r="AU202" s="184">
        <v>0</v>
      </c>
      <c r="AV202" s="184">
        <v>0</v>
      </c>
      <c r="AW202" s="182" t="s">
        <v>797</v>
      </c>
      <c r="AX202" s="95" t="s">
        <v>897</v>
      </c>
      <c r="AY202" s="96" t="e">
        <v>#VALUE!</v>
      </c>
      <c r="AZ202" s="97">
        <v>0</v>
      </c>
    </row>
    <row r="203" spans="3:52" ht="15" customHeight="1" x14ac:dyDescent="0.25">
      <c r="C203" s="90">
        <f t="shared" si="63"/>
        <v>64</v>
      </c>
      <c r="D203" s="3" t="s">
        <v>84</v>
      </c>
      <c r="E203" s="225" t="str">
        <f>_xlfn.XLOOKUP(D203, '[1]Парный рейтинг'!$D$10:$D$826,'[1]Парный рейтинг'!$P$10:$P$826, "")</f>
        <v/>
      </c>
      <c r="F203" s="172" t="str">
        <f t="shared" si="66"/>
        <v/>
      </c>
      <c r="G203" s="207" t="e">
        <f t="shared" si="67"/>
        <v>#VALUE!</v>
      </c>
      <c r="H203" s="176" t="str">
        <f t="shared" si="65"/>
        <v/>
      </c>
      <c r="I203" s="27" t="str">
        <f t="shared" si="68"/>
        <v>4,0</v>
      </c>
      <c r="J203" s="208">
        <v>4</v>
      </c>
      <c r="K203" s="24" t="s">
        <v>797</v>
      </c>
      <c r="L203" s="2">
        <f t="shared" si="69"/>
        <v>0</v>
      </c>
      <c r="M203" s="5">
        <f t="shared" si="70"/>
        <v>4</v>
      </c>
      <c r="N203" s="196">
        <f t="shared" si="71"/>
        <v>0</v>
      </c>
      <c r="O203" s="196">
        <f t="shared" si="72"/>
        <v>0</v>
      </c>
      <c r="P203" s="17" t="str">
        <f t="shared" si="73"/>
        <v/>
      </c>
      <c r="Q203" s="16" t="str">
        <f t="shared" si="74"/>
        <v>n/a</v>
      </c>
      <c r="R203" s="10" t="e">
        <f t="shared" si="75"/>
        <v>#VALUE!</v>
      </c>
      <c r="S203" s="25">
        <f t="shared" si="76"/>
        <v>0</v>
      </c>
      <c r="T203" s="11">
        <f t="shared" si="77"/>
        <v>0</v>
      </c>
      <c r="U203" s="12" t="str">
        <f t="shared" si="78"/>
        <v xml:space="preserve"> </v>
      </c>
      <c r="V203" s="13">
        <f t="shared" si="79"/>
        <v>0</v>
      </c>
      <c r="W203" s="53">
        <f t="shared" si="80"/>
        <v>0</v>
      </c>
      <c r="X203" s="54">
        <f t="shared" si="81"/>
        <v>0</v>
      </c>
      <c r="Y203" s="15" t="str">
        <f t="shared" si="82"/>
        <v>-</v>
      </c>
      <c r="Z203" s="54" t="s">
        <v>797</v>
      </c>
      <c r="AA203" s="12">
        <v>0</v>
      </c>
      <c r="AB203" s="54" t="s">
        <v>797</v>
      </c>
      <c r="AC203" s="12">
        <v>0</v>
      </c>
      <c r="AD203" s="54" t="s">
        <v>797</v>
      </c>
      <c r="AE203" s="12">
        <v>0</v>
      </c>
      <c r="AF203" s="54" t="s">
        <v>797</v>
      </c>
      <c r="AG203" s="12">
        <v>0</v>
      </c>
      <c r="AH203" s="54" t="s">
        <v>797</v>
      </c>
      <c r="AI203" s="12">
        <v>0</v>
      </c>
      <c r="AJ203" s="54" t="s">
        <v>797</v>
      </c>
      <c r="AK203" s="12">
        <v>0</v>
      </c>
      <c r="AL203" s="54" t="s">
        <v>797</v>
      </c>
      <c r="AM203" s="12">
        <v>0</v>
      </c>
      <c r="AN203" s="54" t="s">
        <v>797</v>
      </c>
      <c r="AO203" s="12">
        <v>0</v>
      </c>
      <c r="AP203" s="183" t="s">
        <v>892</v>
      </c>
      <c r="AQ203" s="194">
        <v>4</v>
      </c>
      <c r="AR203" s="195" t="s">
        <v>797</v>
      </c>
      <c r="AS203" s="180">
        <v>0</v>
      </c>
      <c r="AT203" s="181">
        <v>4</v>
      </c>
      <c r="AU203" s="184">
        <v>0</v>
      </c>
      <c r="AV203" s="184">
        <v>0</v>
      </c>
      <c r="AW203" s="182" t="s">
        <v>797</v>
      </c>
      <c r="AX203" s="95" t="s">
        <v>897</v>
      </c>
      <c r="AY203" s="96" t="e">
        <v>#VALUE!</v>
      </c>
      <c r="AZ203" s="97">
        <v>0</v>
      </c>
    </row>
    <row r="204" spans="3:52" ht="15" customHeight="1" x14ac:dyDescent="0.25">
      <c r="C204" s="90">
        <f t="shared" si="63"/>
        <v>65</v>
      </c>
      <c r="D204" s="3" t="s">
        <v>12</v>
      </c>
      <c r="E204" s="225" t="str">
        <f>_xlfn.XLOOKUP(D204, '[1]Парный рейтинг'!$D$10:$D$826,'[1]Парный рейтинг'!$P$10:$P$826, "")</f>
        <v/>
      </c>
      <c r="F204" s="172" t="str">
        <f t="shared" si="66"/>
        <v/>
      </c>
      <c r="G204" s="207" t="e">
        <f t="shared" si="67"/>
        <v>#VALUE!</v>
      </c>
      <c r="H204" s="176" t="str">
        <f t="shared" si="65"/>
        <v/>
      </c>
      <c r="I204" s="27" t="str">
        <f t="shared" si="68"/>
        <v>4,0</v>
      </c>
      <c r="J204" s="208">
        <v>4</v>
      </c>
      <c r="K204" s="24" t="s">
        <v>797</v>
      </c>
      <c r="L204" s="2">
        <f t="shared" si="69"/>
        <v>0</v>
      </c>
      <c r="M204" s="5">
        <f t="shared" si="70"/>
        <v>4</v>
      </c>
      <c r="N204" s="196">
        <f t="shared" si="71"/>
        <v>0</v>
      </c>
      <c r="O204" s="196">
        <f t="shared" si="72"/>
        <v>0</v>
      </c>
      <c r="P204" s="17" t="str">
        <f t="shared" si="73"/>
        <v/>
      </c>
      <c r="Q204" s="16" t="str">
        <f t="shared" si="74"/>
        <v>n/a</v>
      </c>
      <c r="R204" s="10" t="e">
        <f t="shared" si="75"/>
        <v>#VALUE!</v>
      </c>
      <c r="S204" s="25">
        <f t="shared" si="76"/>
        <v>0</v>
      </c>
      <c r="T204" s="11">
        <f t="shared" si="77"/>
        <v>0</v>
      </c>
      <c r="U204" s="12" t="str">
        <f t="shared" si="78"/>
        <v xml:space="preserve"> </v>
      </c>
      <c r="V204" s="13">
        <f t="shared" si="79"/>
        <v>0</v>
      </c>
      <c r="W204" s="53">
        <f t="shared" si="80"/>
        <v>0</v>
      </c>
      <c r="X204" s="54">
        <f t="shared" si="81"/>
        <v>0</v>
      </c>
      <c r="Y204" s="15" t="str">
        <f t="shared" si="82"/>
        <v>-</v>
      </c>
      <c r="Z204" s="54" t="s">
        <v>797</v>
      </c>
      <c r="AA204" s="12">
        <v>0</v>
      </c>
      <c r="AB204" s="54" t="s">
        <v>797</v>
      </c>
      <c r="AC204" s="12">
        <v>0</v>
      </c>
      <c r="AD204" s="54" t="s">
        <v>797</v>
      </c>
      <c r="AE204" s="12">
        <v>0</v>
      </c>
      <c r="AF204" s="54" t="s">
        <v>797</v>
      </c>
      <c r="AG204" s="12">
        <v>0</v>
      </c>
      <c r="AH204" s="54" t="s">
        <v>797</v>
      </c>
      <c r="AI204" s="12">
        <v>0</v>
      </c>
      <c r="AJ204" s="54" t="s">
        <v>797</v>
      </c>
      <c r="AK204" s="12">
        <v>0</v>
      </c>
      <c r="AL204" s="54" t="s">
        <v>797</v>
      </c>
      <c r="AM204" s="12">
        <v>0</v>
      </c>
      <c r="AN204" s="54" t="s">
        <v>797</v>
      </c>
      <c r="AO204" s="12">
        <v>0</v>
      </c>
      <c r="AP204" s="183" t="s">
        <v>892</v>
      </c>
      <c r="AQ204" s="194">
        <v>4</v>
      </c>
      <c r="AR204" s="195" t="s">
        <v>797</v>
      </c>
      <c r="AS204" s="180">
        <v>0</v>
      </c>
      <c r="AT204" s="181">
        <v>4</v>
      </c>
      <c r="AU204" s="184">
        <v>0</v>
      </c>
      <c r="AV204" s="184">
        <v>0</v>
      </c>
      <c r="AW204" s="182" t="s">
        <v>797</v>
      </c>
      <c r="AX204" s="95" t="s">
        <v>897</v>
      </c>
      <c r="AY204" s="96" t="e">
        <v>#VALUE!</v>
      </c>
      <c r="AZ204" s="97">
        <v>0</v>
      </c>
    </row>
    <row r="205" spans="3:52" ht="15" customHeight="1" x14ac:dyDescent="0.25">
      <c r="C205" s="90">
        <f t="shared" ref="C205:C236" si="83">C204+1</f>
        <v>66</v>
      </c>
      <c r="D205" s="3" t="s">
        <v>87</v>
      </c>
      <c r="E205" s="225" t="str">
        <f>_xlfn.XLOOKUP(D205, '[1]Парный рейтинг'!$D$10:$D$826,'[1]Парный рейтинг'!$P$10:$P$826, "")</f>
        <v/>
      </c>
      <c r="F205" s="172" t="str">
        <f t="shared" si="66"/>
        <v/>
      </c>
      <c r="G205" s="207" t="e">
        <f t="shared" si="67"/>
        <v>#VALUE!</v>
      </c>
      <c r="H205" s="176" t="str">
        <f t="shared" ref="H205:H236" si="84">IF(ISNUMBER(SEARCH("~*", F205)), "*", "")</f>
        <v/>
      </c>
      <c r="I205" s="27" t="str">
        <f t="shared" si="68"/>
        <v>4,0</v>
      </c>
      <c r="J205" s="208">
        <v>4</v>
      </c>
      <c r="K205" s="24" t="s">
        <v>797</v>
      </c>
      <c r="L205" s="2">
        <f t="shared" si="69"/>
        <v>0</v>
      </c>
      <c r="M205" s="5">
        <f t="shared" si="70"/>
        <v>4</v>
      </c>
      <c r="N205" s="196">
        <f t="shared" si="71"/>
        <v>0</v>
      </c>
      <c r="O205" s="196">
        <f t="shared" si="72"/>
        <v>0</v>
      </c>
      <c r="P205" s="17" t="str">
        <f t="shared" si="73"/>
        <v/>
      </c>
      <c r="Q205" s="16" t="str">
        <f t="shared" si="74"/>
        <v>n/a</v>
      </c>
      <c r="R205" s="10" t="e">
        <f t="shared" si="75"/>
        <v>#VALUE!</v>
      </c>
      <c r="S205" s="25">
        <f t="shared" si="76"/>
        <v>0</v>
      </c>
      <c r="T205" s="11">
        <f t="shared" si="77"/>
        <v>0</v>
      </c>
      <c r="U205" s="12" t="str">
        <f t="shared" si="78"/>
        <v xml:space="preserve"> </v>
      </c>
      <c r="V205" s="13">
        <f t="shared" si="79"/>
        <v>0</v>
      </c>
      <c r="W205" s="53">
        <f t="shared" si="80"/>
        <v>0</v>
      </c>
      <c r="X205" s="54">
        <f t="shared" si="81"/>
        <v>0</v>
      </c>
      <c r="Y205" s="15" t="str">
        <f t="shared" si="82"/>
        <v>-</v>
      </c>
      <c r="Z205" s="54" t="s">
        <v>797</v>
      </c>
      <c r="AA205" s="12">
        <v>0</v>
      </c>
      <c r="AB205" s="54" t="s">
        <v>797</v>
      </c>
      <c r="AC205" s="12">
        <v>0</v>
      </c>
      <c r="AD205" s="54" t="s">
        <v>797</v>
      </c>
      <c r="AE205" s="12">
        <v>0</v>
      </c>
      <c r="AF205" s="54" t="s">
        <v>797</v>
      </c>
      <c r="AG205" s="12">
        <v>0</v>
      </c>
      <c r="AH205" s="54" t="s">
        <v>797</v>
      </c>
      <c r="AI205" s="12">
        <v>0</v>
      </c>
      <c r="AJ205" s="54" t="s">
        <v>797</v>
      </c>
      <c r="AK205" s="12">
        <v>0</v>
      </c>
      <c r="AL205" s="54" t="s">
        <v>797</v>
      </c>
      <c r="AM205" s="12">
        <v>0</v>
      </c>
      <c r="AN205" s="54" t="s">
        <v>797</v>
      </c>
      <c r="AO205" s="12">
        <v>0</v>
      </c>
      <c r="AP205" s="183" t="s">
        <v>892</v>
      </c>
      <c r="AQ205" s="194">
        <v>4</v>
      </c>
      <c r="AR205" s="195" t="s">
        <v>797</v>
      </c>
      <c r="AS205" s="180">
        <v>0</v>
      </c>
      <c r="AT205" s="181">
        <v>4</v>
      </c>
      <c r="AU205" s="184">
        <v>0</v>
      </c>
      <c r="AV205" s="184">
        <v>0</v>
      </c>
      <c r="AW205" s="182" t="s">
        <v>797</v>
      </c>
      <c r="AX205" s="95" t="s">
        <v>897</v>
      </c>
      <c r="AY205" s="96" t="e">
        <v>#VALUE!</v>
      </c>
      <c r="AZ205" s="97">
        <v>0</v>
      </c>
    </row>
    <row r="206" spans="3:52" ht="15" customHeight="1" x14ac:dyDescent="0.25">
      <c r="C206" s="90">
        <f t="shared" si="83"/>
        <v>67</v>
      </c>
      <c r="D206" s="3" t="s">
        <v>13</v>
      </c>
      <c r="E206" s="225" t="str">
        <f>_xlfn.XLOOKUP(D206, '[1]Парный рейтинг'!$D$10:$D$826,'[1]Парный рейтинг'!$P$10:$P$826, "")</f>
        <v/>
      </c>
      <c r="F206" s="172" t="str">
        <f t="shared" si="66"/>
        <v/>
      </c>
      <c r="G206" s="207" t="e">
        <f t="shared" si="67"/>
        <v>#VALUE!</v>
      </c>
      <c r="H206" s="176" t="str">
        <f t="shared" si="84"/>
        <v/>
      </c>
      <c r="I206" s="27" t="str">
        <f t="shared" si="68"/>
        <v>4,0</v>
      </c>
      <c r="J206" s="208">
        <v>4</v>
      </c>
      <c r="K206" s="24" t="s">
        <v>797</v>
      </c>
      <c r="L206" s="2">
        <f t="shared" si="69"/>
        <v>0</v>
      </c>
      <c r="M206" s="5">
        <f t="shared" si="70"/>
        <v>4</v>
      </c>
      <c r="N206" s="196">
        <f t="shared" si="71"/>
        <v>0</v>
      </c>
      <c r="O206" s="196">
        <f t="shared" si="72"/>
        <v>0</v>
      </c>
      <c r="P206" s="17" t="str">
        <f t="shared" si="73"/>
        <v/>
      </c>
      <c r="Q206" s="16" t="str">
        <f t="shared" si="74"/>
        <v>n/a</v>
      </c>
      <c r="R206" s="10" t="e">
        <f t="shared" si="75"/>
        <v>#VALUE!</v>
      </c>
      <c r="S206" s="25">
        <f t="shared" si="76"/>
        <v>0</v>
      </c>
      <c r="T206" s="11">
        <f t="shared" si="77"/>
        <v>0</v>
      </c>
      <c r="U206" s="12" t="str">
        <f t="shared" si="78"/>
        <v xml:space="preserve"> </v>
      </c>
      <c r="V206" s="13">
        <f t="shared" si="79"/>
        <v>0</v>
      </c>
      <c r="W206" s="53">
        <f t="shared" si="80"/>
        <v>0</v>
      </c>
      <c r="X206" s="54">
        <f t="shared" si="81"/>
        <v>0</v>
      </c>
      <c r="Y206" s="15" t="str">
        <f t="shared" si="82"/>
        <v>-</v>
      </c>
      <c r="Z206" s="54" t="s">
        <v>797</v>
      </c>
      <c r="AA206" s="12">
        <v>0</v>
      </c>
      <c r="AB206" s="54" t="s">
        <v>797</v>
      </c>
      <c r="AC206" s="12">
        <v>0</v>
      </c>
      <c r="AD206" s="54" t="s">
        <v>797</v>
      </c>
      <c r="AE206" s="12">
        <v>0</v>
      </c>
      <c r="AF206" s="54" t="s">
        <v>797</v>
      </c>
      <c r="AG206" s="12">
        <v>0</v>
      </c>
      <c r="AH206" s="54" t="s">
        <v>797</v>
      </c>
      <c r="AI206" s="12">
        <v>0</v>
      </c>
      <c r="AJ206" s="54" t="s">
        <v>797</v>
      </c>
      <c r="AK206" s="12">
        <v>0</v>
      </c>
      <c r="AL206" s="54" t="s">
        <v>797</v>
      </c>
      <c r="AM206" s="12">
        <v>0</v>
      </c>
      <c r="AN206" s="54" t="s">
        <v>797</v>
      </c>
      <c r="AO206" s="12">
        <v>0</v>
      </c>
      <c r="AP206" s="183" t="s">
        <v>892</v>
      </c>
      <c r="AQ206" s="194">
        <v>4</v>
      </c>
      <c r="AR206" s="195" t="s">
        <v>797</v>
      </c>
      <c r="AS206" s="180">
        <v>0</v>
      </c>
      <c r="AT206" s="181">
        <v>4</v>
      </c>
      <c r="AU206" s="184">
        <v>0</v>
      </c>
      <c r="AV206" s="184">
        <v>0</v>
      </c>
      <c r="AW206" s="182" t="s">
        <v>797</v>
      </c>
      <c r="AX206" s="95" t="s">
        <v>897</v>
      </c>
      <c r="AY206" s="96" t="e">
        <v>#VALUE!</v>
      </c>
      <c r="AZ206" s="97">
        <v>0</v>
      </c>
    </row>
    <row r="207" spans="3:52" ht="15" customHeight="1" x14ac:dyDescent="0.25">
      <c r="C207" s="90">
        <f t="shared" si="83"/>
        <v>68</v>
      </c>
      <c r="D207" s="3" t="s">
        <v>52</v>
      </c>
      <c r="E207" s="225" t="str">
        <f>_xlfn.XLOOKUP(D207, '[1]Парный рейтинг'!$D$10:$D$826,'[1]Парный рейтинг'!$P$10:$P$826, "")</f>
        <v/>
      </c>
      <c r="F207" s="172" t="str">
        <f t="shared" si="66"/>
        <v/>
      </c>
      <c r="G207" s="207" t="e">
        <f t="shared" si="67"/>
        <v>#VALUE!</v>
      </c>
      <c r="H207" s="176" t="str">
        <f t="shared" si="84"/>
        <v/>
      </c>
      <c r="I207" s="27" t="str">
        <f t="shared" si="68"/>
        <v>4,0</v>
      </c>
      <c r="J207" s="208">
        <v>4</v>
      </c>
      <c r="K207" s="24" t="s">
        <v>797</v>
      </c>
      <c r="L207" s="2">
        <f t="shared" si="69"/>
        <v>0</v>
      </c>
      <c r="M207" s="5">
        <f t="shared" si="70"/>
        <v>4</v>
      </c>
      <c r="N207" s="196">
        <f t="shared" si="71"/>
        <v>0</v>
      </c>
      <c r="O207" s="196">
        <f t="shared" si="72"/>
        <v>0</v>
      </c>
      <c r="P207" s="17" t="str">
        <f t="shared" si="73"/>
        <v/>
      </c>
      <c r="Q207" s="16" t="str">
        <f t="shared" si="74"/>
        <v>n/a</v>
      </c>
      <c r="R207" s="10" t="e">
        <f t="shared" si="75"/>
        <v>#VALUE!</v>
      </c>
      <c r="S207" s="25">
        <f t="shared" si="76"/>
        <v>0</v>
      </c>
      <c r="T207" s="11">
        <f t="shared" si="77"/>
        <v>0</v>
      </c>
      <c r="U207" s="12" t="str">
        <f t="shared" si="78"/>
        <v xml:space="preserve"> </v>
      </c>
      <c r="V207" s="13">
        <f t="shared" si="79"/>
        <v>0</v>
      </c>
      <c r="W207" s="53">
        <f t="shared" si="80"/>
        <v>0</v>
      </c>
      <c r="X207" s="54">
        <f t="shared" si="81"/>
        <v>0</v>
      </c>
      <c r="Y207" s="15" t="str">
        <f t="shared" si="82"/>
        <v>-</v>
      </c>
      <c r="Z207" s="54" t="s">
        <v>797</v>
      </c>
      <c r="AA207" s="12">
        <v>0</v>
      </c>
      <c r="AB207" s="54" t="s">
        <v>797</v>
      </c>
      <c r="AC207" s="12">
        <v>0</v>
      </c>
      <c r="AD207" s="54" t="s">
        <v>797</v>
      </c>
      <c r="AE207" s="12">
        <v>0</v>
      </c>
      <c r="AF207" s="54" t="s">
        <v>797</v>
      </c>
      <c r="AG207" s="12">
        <v>0</v>
      </c>
      <c r="AH207" s="54" t="s">
        <v>797</v>
      </c>
      <c r="AI207" s="12">
        <v>0</v>
      </c>
      <c r="AJ207" s="54" t="s">
        <v>797</v>
      </c>
      <c r="AK207" s="12">
        <v>0</v>
      </c>
      <c r="AL207" s="54" t="s">
        <v>797</v>
      </c>
      <c r="AM207" s="12">
        <v>0</v>
      </c>
      <c r="AN207" s="54" t="s">
        <v>797</v>
      </c>
      <c r="AO207" s="12">
        <v>0</v>
      </c>
      <c r="AP207" s="183" t="s">
        <v>892</v>
      </c>
      <c r="AQ207" s="194">
        <v>4</v>
      </c>
      <c r="AR207" s="195" t="s">
        <v>797</v>
      </c>
      <c r="AS207" s="180">
        <v>0</v>
      </c>
      <c r="AT207" s="181">
        <v>4</v>
      </c>
      <c r="AU207" s="184">
        <v>0</v>
      </c>
      <c r="AV207" s="184">
        <v>0</v>
      </c>
      <c r="AW207" s="182" t="s">
        <v>797</v>
      </c>
      <c r="AX207" s="95" t="s">
        <v>897</v>
      </c>
      <c r="AY207" s="96" t="e">
        <v>#VALUE!</v>
      </c>
      <c r="AZ207" s="97">
        <v>0</v>
      </c>
    </row>
    <row r="208" spans="3:52" ht="15" customHeight="1" x14ac:dyDescent="0.25">
      <c r="C208" s="90">
        <f t="shared" si="83"/>
        <v>69</v>
      </c>
      <c r="D208" s="3" t="s">
        <v>26</v>
      </c>
      <c r="E208" s="225">
        <f>_xlfn.XLOOKUP(D208, '[1]Парный рейтинг'!$D$10:$D$826,'[1]Парный рейтинг'!$P$10:$P$826, "")</f>
        <v>4</v>
      </c>
      <c r="F208" s="172">
        <f t="shared" si="66"/>
        <v>4</v>
      </c>
      <c r="G208" s="207">
        <f t="shared" si="67"/>
        <v>4</v>
      </c>
      <c r="H208" s="176" t="str">
        <f t="shared" si="84"/>
        <v/>
      </c>
      <c r="I208" s="27" t="str">
        <f t="shared" si="68"/>
        <v>4,0</v>
      </c>
      <c r="J208" s="208">
        <v>4</v>
      </c>
      <c r="K208" s="226" t="s">
        <v>797</v>
      </c>
      <c r="L208" s="2">
        <f t="shared" si="69"/>
        <v>0</v>
      </c>
      <c r="M208" s="5">
        <f t="shared" si="70"/>
        <v>4</v>
      </c>
      <c r="N208" s="196">
        <f t="shared" si="71"/>
        <v>0</v>
      </c>
      <c r="O208" s="196">
        <f t="shared" si="72"/>
        <v>-1</v>
      </c>
      <c r="P208" s="17" t="str">
        <f t="shared" si="73"/>
        <v xml:space="preserve"> –*</v>
      </c>
      <c r="Q208" s="16" t="str">
        <f t="shared" si="74"/>
        <v>n/a</v>
      </c>
      <c r="R208" s="10" t="e">
        <f t="shared" si="75"/>
        <v>#VALUE!</v>
      </c>
      <c r="S208" s="25">
        <f t="shared" si="76"/>
        <v>0</v>
      </c>
      <c r="T208" s="11">
        <f t="shared" si="77"/>
        <v>0</v>
      </c>
      <c r="U208" s="12" t="str">
        <f t="shared" si="78"/>
        <v xml:space="preserve"> </v>
      </c>
      <c r="V208" s="13">
        <f t="shared" si="79"/>
        <v>0</v>
      </c>
      <c r="W208" s="53">
        <f t="shared" si="80"/>
        <v>0</v>
      </c>
      <c r="X208" s="54">
        <f t="shared" si="81"/>
        <v>0</v>
      </c>
      <c r="Y208" s="15" t="str">
        <f t="shared" si="82"/>
        <v>-</v>
      </c>
      <c r="Z208" s="54" t="s">
        <v>797</v>
      </c>
      <c r="AA208" s="12">
        <v>0</v>
      </c>
      <c r="AB208" s="54" t="s">
        <v>797</v>
      </c>
      <c r="AC208" s="12">
        <v>0</v>
      </c>
      <c r="AD208" s="54" t="s">
        <v>797</v>
      </c>
      <c r="AE208" s="12">
        <v>0</v>
      </c>
      <c r="AF208" s="54" t="s">
        <v>797</v>
      </c>
      <c r="AG208" s="12">
        <v>0</v>
      </c>
      <c r="AH208" s="54" t="s">
        <v>797</v>
      </c>
      <c r="AI208" s="12">
        <v>0</v>
      </c>
      <c r="AJ208" s="54" t="s">
        <v>797</v>
      </c>
      <c r="AK208" s="12">
        <v>0</v>
      </c>
      <c r="AL208" s="54" t="s">
        <v>797</v>
      </c>
      <c r="AM208" s="12">
        <v>0</v>
      </c>
      <c r="AN208" s="54" t="s">
        <v>797</v>
      </c>
      <c r="AO208" s="12">
        <v>0</v>
      </c>
      <c r="AP208" s="183" t="s">
        <v>866</v>
      </c>
      <c r="AQ208" s="194">
        <v>4</v>
      </c>
      <c r="AR208" s="195" t="s">
        <v>798</v>
      </c>
      <c r="AS208" s="180">
        <v>0</v>
      </c>
      <c r="AT208" s="181">
        <v>4.0999999999999996</v>
      </c>
      <c r="AU208" s="184">
        <v>0</v>
      </c>
      <c r="AV208" s="184">
        <v>0</v>
      </c>
      <c r="AW208" s="182" t="s">
        <v>797</v>
      </c>
      <c r="AX208" s="95" t="s">
        <v>897</v>
      </c>
      <c r="AY208" s="96" t="e">
        <v>#VALUE!</v>
      </c>
      <c r="AZ208" s="97">
        <v>0</v>
      </c>
    </row>
    <row r="209" spans="3:52" ht="15" customHeight="1" x14ac:dyDescent="0.25">
      <c r="C209" s="90">
        <f t="shared" si="83"/>
        <v>70</v>
      </c>
      <c r="D209" s="3" t="s">
        <v>275</v>
      </c>
      <c r="E209" s="225" t="str">
        <f>_xlfn.XLOOKUP(D209, '[1]Парный рейтинг'!$D$10:$D$826,'[1]Парный рейтинг'!$P$10:$P$826, "")</f>
        <v/>
      </c>
      <c r="F209" s="172" t="str">
        <f t="shared" si="66"/>
        <v/>
      </c>
      <c r="G209" s="207" t="e">
        <f t="shared" si="67"/>
        <v>#VALUE!</v>
      </c>
      <c r="H209" s="176" t="str">
        <f t="shared" si="84"/>
        <v/>
      </c>
      <c r="I209" s="27" t="str">
        <f t="shared" si="68"/>
        <v>4,0</v>
      </c>
      <c r="J209" s="208">
        <v>4</v>
      </c>
      <c r="K209" s="24" t="s">
        <v>797</v>
      </c>
      <c r="L209" s="2">
        <f t="shared" si="69"/>
        <v>0</v>
      </c>
      <c r="M209" s="5">
        <f t="shared" si="70"/>
        <v>4</v>
      </c>
      <c r="N209" s="196">
        <f t="shared" si="71"/>
        <v>0</v>
      </c>
      <c r="O209" s="196">
        <f t="shared" si="72"/>
        <v>0</v>
      </c>
      <c r="P209" s="17" t="str">
        <f t="shared" si="73"/>
        <v/>
      </c>
      <c r="Q209" s="16" t="str">
        <f t="shared" si="74"/>
        <v>n/a</v>
      </c>
      <c r="R209" s="10" t="e">
        <f t="shared" si="75"/>
        <v>#VALUE!</v>
      </c>
      <c r="S209" s="25">
        <f t="shared" si="76"/>
        <v>0</v>
      </c>
      <c r="T209" s="11">
        <f t="shared" si="77"/>
        <v>0</v>
      </c>
      <c r="U209" s="12" t="str">
        <f t="shared" si="78"/>
        <v xml:space="preserve"> </v>
      </c>
      <c r="V209" s="13">
        <f t="shared" si="79"/>
        <v>0</v>
      </c>
      <c r="W209" s="53">
        <f t="shared" si="80"/>
        <v>0</v>
      </c>
      <c r="X209" s="54">
        <f t="shared" si="81"/>
        <v>0</v>
      </c>
      <c r="Y209" s="15" t="str">
        <f t="shared" si="82"/>
        <v>-</v>
      </c>
      <c r="Z209" s="54" t="s">
        <v>797</v>
      </c>
      <c r="AA209" s="12">
        <v>0</v>
      </c>
      <c r="AB209" s="54" t="s">
        <v>797</v>
      </c>
      <c r="AC209" s="12">
        <v>0</v>
      </c>
      <c r="AD209" s="54" t="s">
        <v>797</v>
      </c>
      <c r="AE209" s="12">
        <v>0</v>
      </c>
      <c r="AF209" s="54" t="s">
        <v>797</v>
      </c>
      <c r="AG209" s="12">
        <v>0</v>
      </c>
      <c r="AH209" s="54" t="s">
        <v>797</v>
      </c>
      <c r="AI209" s="12">
        <v>0</v>
      </c>
      <c r="AJ209" s="54" t="s">
        <v>797</v>
      </c>
      <c r="AK209" s="12">
        <v>0</v>
      </c>
      <c r="AL209" s="54" t="s">
        <v>797</v>
      </c>
      <c r="AM209" s="12">
        <v>0</v>
      </c>
      <c r="AN209" s="54" t="s">
        <v>797</v>
      </c>
      <c r="AO209" s="12">
        <v>0</v>
      </c>
      <c r="AP209" s="183" t="s">
        <v>892</v>
      </c>
      <c r="AQ209" s="194">
        <v>4</v>
      </c>
      <c r="AR209" s="195" t="s">
        <v>797</v>
      </c>
      <c r="AS209" s="180">
        <v>0</v>
      </c>
      <c r="AT209" s="181">
        <v>4</v>
      </c>
      <c r="AU209" s="184">
        <v>0</v>
      </c>
      <c r="AV209" s="184">
        <v>0</v>
      </c>
      <c r="AW209" s="182" t="s">
        <v>797</v>
      </c>
      <c r="AX209" s="95" t="s">
        <v>897</v>
      </c>
      <c r="AY209" s="96" t="e">
        <v>#VALUE!</v>
      </c>
      <c r="AZ209" s="97">
        <v>0</v>
      </c>
    </row>
    <row r="210" spans="3:52" ht="15" customHeight="1" x14ac:dyDescent="0.25">
      <c r="C210" s="90">
        <f t="shared" si="83"/>
        <v>71</v>
      </c>
      <c r="D210" s="3" t="s">
        <v>88</v>
      </c>
      <c r="E210" s="225" t="str">
        <f>_xlfn.XLOOKUP(D210, '[1]Парный рейтинг'!$D$10:$D$826,'[1]Парный рейтинг'!$P$10:$P$826, "")</f>
        <v/>
      </c>
      <c r="F210" s="172" t="str">
        <f t="shared" si="66"/>
        <v/>
      </c>
      <c r="G210" s="207" t="e">
        <f t="shared" si="67"/>
        <v>#VALUE!</v>
      </c>
      <c r="H210" s="176" t="str">
        <f t="shared" si="84"/>
        <v/>
      </c>
      <c r="I210" s="27" t="str">
        <f t="shared" si="68"/>
        <v>4,0</v>
      </c>
      <c r="J210" s="208">
        <v>4</v>
      </c>
      <c r="K210" s="24" t="s">
        <v>797</v>
      </c>
      <c r="L210" s="2">
        <f t="shared" si="69"/>
        <v>0</v>
      </c>
      <c r="M210" s="5">
        <f t="shared" si="70"/>
        <v>4</v>
      </c>
      <c r="N210" s="196">
        <f t="shared" si="71"/>
        <v>0</v>
      </c>
      <c r="O210" s="196">
        <f t="shared" si="72"/>
        <v>0</v>
      </c>
      <c r="P210" s="17" t="str">
        <f t="shared" si="73"/>
        <v/>
      </c>
      <c r="Q210" s="16" t="str">
        <f t="shared" si="74"/>
        <v>n/a</v>
      </c>
      <c r="R210" s="10" t="e">
        <f t="shared" si="75"/>
        <v>#VALUE!</v>
      </c>
      <c r="S210" s="25">
        <f t="shared" si="76"/>
        <v>0</v>
      </c>
      <c r="T210" s="11">
        <f t="shared" si="77"/>
        <v>0</v>
      </c>
      <c r="U210" s="12" t="str">
        <f t="shared" si="78"/>
        <v xml:space="preserve"> </v>
      </c>
      <c r="V210" s="13">
        <f t="shared" si="79"/>
        <v>0</v>
      </c>
      <c r="W210" s="53">
        <f t="shared" si="80"/>
        <v>0</v>
      </c>
      <c r="X210" s="54">
        <f t="shared" si="81"/>
        <v>0</v>
      </c>
      <c r="Y210" s="15" t="str">
        <f t="shared" si="82"/>
        <v>-</v>
      </c>
      <c r="Z210" s="54" t="s">
        <v>797</v>
      </c>
      <c r="AA210" s="12">
        <v>0</v>
      </c>
      <c r="AB210" s="54" t="s">
        <v>797</v>
      </c>
      <c r="AC210" s="12">
        <v>0</v>
      </c>
      <c r="AD210" s="54" t="s">
        <v>797</v>
      </c>
      <c r="AE210" s="12">
        <v>0</v>
      </c>
      <c r="AF210" s="54" t="s">
        <v>797</v>
      </c>
      <c r="AG210" s="12">
        <v>0</v>
      </c>
      <c r="AH210" s="54" t="s">
        <v>797</v>
      </c>
      <c r="AI210" s="12">
        <v>0</v>
      </c>
      <c r="AJ210" s="54" t="s">
        <v>797</v>
      </c>
      <c r="AK210" s="12">
        <v>0</v>
      </c>
      <c r="AL210" s="54" t="s">
        <v>797</v>
      </c>
      <c r="AM210" s="12">
        <v>0</v>
      </c>
      <c r="AN210" s="54" t="s">
        <v>797</v>
      </c>
      <c r="AO210" s="12">
        <v>0</v>
      </c>
      <c r="AP210" s="183" t="s">
        <v>892</v>
      </c>
      <c r="AQ210" s="194">
        <v>4</v>
      </c>
      <c r="AR210" s="195" t="s">
        <v>797</v>
      </c>
      <c r="AS210" s="180">
        <v>0</v>
      </c>
      <c r="AT210" s="181">
        <v>4</v>
      </c>
      <c r="AU210" s="184">
        <v>0</v>
      </c>
      <c r="AV210" s="184">
        <v>0</v>
      </c>
      <c r="AW210" s="182" t="s">
        <v>797</v>
      </c>
      <c r="AX210" s="95" t="s">
        <v>897</v>
      </c>
      <c r="AY210" s="96" t="e">
        <v>#VALUE!</v>
      </c>
      <c r="AZ210" s="97">
        <v>0</v>
      </c>
    </row>
    <row r="211" spans="3:52" ht="15" customHeight="1" x14ac:dyDescent="0.25">
      <c r="C211" s="90">
        <f t="shared" si="83"/>
        <v>72</v>
      </c>
      <c r="D211" s="3" t="s">
        <v>60</v>
      </c>
      <c r="E211" s="225" t="str">
        <f>_xlfn.XLOOKUP(D211, '[1]Парный рейтинг'!$D$10:$D$826,'[1]Парный рейтинг'!$P$10:$P$826, "")</f>
        <v/>
      </c>
      <c r="F211" s="172" t="str">
        <f t="shared" si="66"/>
        <v/>
      </c>
      <c r="G211" s="207" t="e">
        <f t="shared" si="67"/>
        <v>#VALUE!</v>
      </c>
      <c r="H211" s="176" t="str">
        <f t="shared" si="84"/>
        <v/>
      </c>
      <c r="I211" s="27" t="str">
        <f t="shared" si="68"/>
        <v>4,0</v>
      </c>
      <c r="J211" s="208">
        <v>4</v>
      </c>
      <c r="K211" s="24" t="s">
        <v>797</v>
      </c>
      <c r="L211" s="2">
        <f t="shared" si="69"/>
        <v>0</v>
      </c>
      <c r="M211" s="5">
        <f t="shared" si="70"/>
        <v>4</v>
      </c>
      <c r="N211" s="196">
        <f t="shared" si="71"/>
        <v>0</v>
      </c>
      <c r="O211" s="196">
        <f t="shared" si="72"/>
        <v>0</v>
      </c>
      <c r="P211" s="17" t="str">
        <f t="shared" si="73"/>
        <v/>
      </c>
      <c r="Q211" s="16" t="str">
        <f t="shared" si="74"/>
        <v>n/a</v>
      </c>
      <c r="R211" s="10" t="e">
        <f t="shared" si="75"/>
        <v>#VALUE!</v>
      </c>
      <c r="S211" s="25">
        <f t="shared" si="76"/>
        <v>0</v>
      </c>
      <c r="T211" s="11">
        <f t="shared" si="77"/>
        <v>0</v>
      </c>
      <c r="U211" s="12" t="str">
        <f t="shared" si="78"/>
        <v xml:space="preserve"> </v>
      </c>
      <c r="V211" s="13">
        <f t="shared" si="79"/>
        <v>0</v>
      </c>
      <c r="W211" s="53">
        <f t="shared" si="80"/>
        <v>0</v>
      </c>
      <c r="X211" s="54">
        <f t="shared" si="81"/>
        <v>0</v>
      </c>
      <c r="Y211" s="15" t="str">
        <f t="shared" si="82"/>
        <v>-</v>
      </c>
      <c r="Z211" s="54" t="s">
        <v>797</v>
      </c>
      <c r="AA211" s="12">
        <v>0</v>
      </c>
      <c r="AB211" s="54" t="s">
        <v>797</v>
      </c>
      <c r="AC211" s="12">
        <v>0</v>
      </c>
      <c r="AD211" s="54" t="s">
        <v>797</v>
      </c>
      <c r="AE211" s="12">
        <v>0</v>
      </c>
      <c r="AF211" s="54" t="s">
        <v>797</v>
      </c>
      <c r="AG211" s="12">
        <v>0</v>
      </c>
      <c r="AH211" s="54" t="s">
        <v>797</v>
      </c>
      <c r="AI211" s="12">
        <v>0</v>
      </c>
      <c r="AJ211" s="54" t="s">
        <v>797</v>
      </c>
      <c r="AK211" s="12">
        <v>0</v>
      </c>
      <c r="AL211" s="54" t="s">
        <v>797</v>
      </c>
      <c r="AM211" s="12">
        <v>0</v>
      </c>
      <c r="AN211" s="54" t="s">
        <v>797</v>
      </c>
      <c r="AO211" s="12">
        <v>0</v>
      </c>
      <c r="AP211" s="183" t="s">
        <v>892</v>
      </c>
      <c r="AQ211" s="194">
        <v>4</v>
      </c>
      <c r="AR211" s="195" t="s">
        <v>797</v>
      </c>
      <c r="AS211" s="180">
        <v>0</v>
      </c>
      <c r="AT211" s="181">
        <v>4</v>
      </c>
      <c r="AU211" s="184">
        <v>0</v>
      </c>
      <c r="AV211" s="184">
        <v>0</v>
      </c>
      <c r="AW211" s="182" t="s">
        <v>797</v>
      </c>
      <c r="AX211" s="95" t="s">
        <v>897</v>
      </c>
      <c r="AY211" s="96" t="e">
        <v>#VALUE!</v>
      </c>
      <c r="AZ211" s="97">
        <v>0</v>
      </c>
    </row>
    <row r="212" spans="3:52" ht="15" customHeight="1" x14ac:dyDescent="0.25">
      <c r="C212" s="90">
        <f t="shared" si="83"/>
        <v>73</v>
      </c>
      <c r="D212" s="3" t="s">
        <v>89</v>
      </c>
      <c r="E212" s="225" t="str">
        <f>_xlfn.XLOOKUP(D212, '[1]Парный рейтинг'!$D$10:$D$826,'[1]Парный рейтинг'!$P$10:$P$826, "")</f>
        <v/>
      </c>
      <c r="F212" s="172" t="str">
        <f t="shared" si="66"/>
        <v/>
      </c>
      <c r="G212" s="207" t="e">
        <f t="shared" si="67"/>
        <v>#VALUE!</v>
      </c>
      <c r="H212" s="176" t="str">
        <f t="shared" si="84"/>
        <v/>
      </c>
      <c r="I212" s="27" t="str">
        <f t="shared" si="68"/>
        <v>4,0</v>
      </c>
      <c r="J212" s="208">
        <v>4</v>
      </c>
      <c r="K212" s="24" t="s">
        <v>797</v>
      </c>
      <c r="L212" s="2">
        <f t="shared" si="69"/>
        <v>0</v>
      </c>
      <c r="M212" s="5">
        <f t="shared" si="70"/>
        <v>4</v>
      </c>
      <c r="N212" s="196">
        <f t="shared" si="71"/>
        <v>0</v>
      </c>
      <c r="O212" s="196">
        <f t="shared" si="72"/>
        <v>0</v>
      </c>
      <c r="P212" s="17" t="str">
        <f t="shared" si="73"/>
        <v/>
      </c>
      <c r="Q212" s="16" t="str">
        <f t="shared" si="74"/>
        <v>n/a</v>
      </c>
      <c r="R212" s="10" t="e">
        <f t="shared" si="75"/>
        <v>#VALUE!</v>
      </c>
      <c r="S212" s="25">
        <f t="shared" si="76"/>
        <v>0</v>
      </c>
      <c r="T212" s="11">
        <f t="shared" si="77"/>
        <v>0</v>
      </c>
      <c r="U212" s="12" t="str">
        <f t="shared" si="78"/>
        <v xml:space="preserve"> </v>
      </c>
      <c r="V212" s="13">
        <f t="shared" si="79"/>
        <v>0</v>
      </c>
      <c r="W212" s="53">
        <f t="shared" si="80"/>
        <v>0</v>
      </c>
      <c r="X212" s="54">
        <f t="shared" si="81"/>
        <v>0</v>
      </c>
      <c r="Y212" s="15" t="str">
        <f t="shared" si="82"/>
        <v>-</v>
      </c>
      <c r="Z212" s="54" t="s">
        <v>797</v>
      </c>
      <c r="AA212" s="12">
        <v>0</v>
      </c>
      <c r="AB212" s="54" t="s">
        <v>797</v>
      </c>
      <c r="AC212" s="12">
        <v>0</v>
      </c>
      <c r="AD212" s="54" t="s">
        <v>797</v>
      </c>
      <c r="AE212" s="12">
        <v>0</v>
      </c>
      <c r="AF212" s="54" t="s">
        <v>797</v>
      </c>
      <c r="AG212" s="12">
        <v>0</v>
      </c>
      <c r="AH212" s="54" t="s">
        <v>797</v>
      </c>
      <c r="AI212" s="12">
        <v>0</v>
      </c>
      <c r="AJ212" s="54" t="s">
        <v>797</v>
      </c>
      <c r="AK212" s="12">
        <v>0</v>
      </c>
      <c r="AL212" s="54" t="s">
        <v>797</v>
      </c>
      <c r="AM212" s="12">
        <v>0</v>
      </c>
      <c r="AN212" s="54" t="s">
        <v>797</v>
      </c>
      <c r="AO212" s="12">
        <v>0</v>
      </c>
      <c r="AP212" s="183" t="s">
        <v>892</v>
      </c>
      <c r="AQ212" s="194">
        <v>4</v>
      </c>
      <c r="AR212" s="195" t="s">
        <v>797</v>
      </c>
      <c r="AS212" s="180">
        <v>0</v>
      </c>
      <c r="AT212" s="181">
        <v>4</v>
      </c>
      <c r="AU212" s="184">
        <v>0</v>
      </c>
      <c r="AV212" s="184">
        <v>0</v>
      </c>
      <c r="AW212" s="182" t="s">
        <v>797</v>
      </c>
      <c r="AX212" s="95" t="s">
        <v>897</v>
      </c>
      <c r="AY212" s="96" t="e">
        <v>#VALUE!</v>
      </c>
      <c r="AZ212" s="97">
        <v>0</v>
      </c>
    </row>
    <row r="213" spans="3:52" ht="15" customHeight="1" x14ac:dyDescent="0.25">
      <c r="C213" s="90">
        <f t="shared" si="83"/>
        <v>74</v>
      </c>
      <c r="D213" s="3" t="s">
        <v>91</v>
      </c>
      <c r="E213" s="225" t="str">
        <f>_xlfn.XLOOKUP(D213, '[1]Парный рейтинг'!$D$10:$D$826,'[1]Парный рейтинг'!$P$10:$P$826, "")</f>
        <v/>
      </c>
      <c r="F213" s="172" t="str">
        <f t="shared" si="66"/>
        <v/>
      </c>
      <c r="G213" s="207" t="e">
        <f t="shared" si="67"/>
        <v>#VALUE!</v>
      </c>
      <c r="H213" s="176" t="str">
        <f t="shared" si="84"/>
        <v/>
      </c>
      <c r="I213" s="27" t="str">
        <f t="shared" si="68"/>
        <v>4,0</v>
      </c>
      <c r="J213" s="208">
        <v>4</v>
      </c>
      <c r="K213" s="24" t="s">
        <v>797</v>
      </c>
      <c r="L213" s="2">
        <f t="shared" si="69"/>
        <v>0</v>
      </c>
      <c r="M213" s="5">
        <f t="shared" si="70"/>
        <v>4</v>
      </c>
      <c r="N213" s="196">
        <f t="shared" si="71"/>
        <v>0</v>
      </c>
      <c r="O213" s="196">
        <f t="shared" si="72"/>
        <v>0</v>
      </c>
      <c r="P213" s="17" t="str">
        <f t="shared" si="73"/>
        <v/>
      </c>
      <c r="Q213" s="16" t="str">
        <f t="shared" si="74"/>
        <v>n/a</v>
      </c>
      <c r="R213" s="10" t="e">
        <f t="shared" si="75"/>
        <v>#VALUE!</v>
      </c>
      <c r="S213" s="25">
        <f t="shared" si="76"/>
        <v>0</v>
      </c>
      <c r="T213" s="11">
        <f t="shared" si="77"/>
        <v>0</v>
      </c>
      <c r="U213" s="12" t="str">
        <f t="shared" si="78"/>
        <v xml:space="preserve"> </v>
      </c>
      <c r="V213" s="13">
        <f t="shared" si="79"/>
        <v>0</v>
      </c>
      <c r="W213" s="53">
        <f t="shared" si="80"/>
        <v>0</v>
      </c>
      <c r="X213" s="54">
        <f t="shared" si="81"/>
        <v>0</v>
      </c>
      <c r="Y213" s="15" t="str">
        <f t="shared" si="82"/>
        <v>-</v>
      </c>
      <c r="Z213" s="54" t="s">
        <v>797</v>
      </c>
      <c r="AA213" s="12">
        <v>0</v>
      </c>
      <c r="AB213" s="54" t="s">
        <v>797</v>
      </c>
      <c r="AC213" s="12">
        <v>0</v>
      </c>
      <c r="AD213" s="54" t="s">
        <v>797</v>
      </c>
      <c r="AE213" s="12">
        <v>0</v>
      </c>
      <c r="AF213" s="54" t="s">
        <v>797</v>
      </c>
      <c r="AG213" s="12">
        <v>0</v>
      </c>
      <c r="AH213" s="54" t="s">
        <v>797</v>
      </c>
      <c r="AI213" s="12">
        <v>0</v>
      </c>
      <c r="AJ213" s="54" t="s">
        <v>797</v>
      </c>
      <c r="AK213" s="12">
        <v>0</v>
      </c>
      <c r="AL213" s="54" t="s">
        <v>797</v>
      </c>
      <c r="AM213" s="12">
        <v>0</v>
      </c>
      <c r="AN213" s="54" t="s">
        <v>797</v>
      </c>
      <c r="AO213" s="12">
        <v>0</v>
      </c>
      <c r="AP213" s="183" t="s">
        <v>892</v>
      </c>
      <c r="AQ213" s="194">
        <v>4</v>
      </c>
      <c r="AR213" s="195" t="s">
        <v>797</v>
      </c>
      <c r="AS213" s="180">
        <v>0</v>
      </c>
      <c r="AT213" s="181">
        <v>4</v>
      </c>
      <c r="AU213" s="184">
        <v>0</v>
      </c>
      <c r="AV213" s="184">
        <v>0</v>
      </c>
      <c r="AW213" s="182" t="s">
        <v>797</v>
      </c>
      <c r="AX213" s="95" t="s">
        <v>897</v>
      </c>
      <c r="AY213" s="96" t="e">
        <v>#VALUE!</v>
      </c>
      <c r="AZ213" s="97">
        <v>0</v>
      </c>
    </row>
    <row r="214" spans="3:52" ht="15" customHeight="1" x14ac:dyDescent="0.25">
      <c r="C214" s="90">
        <f t="shared" si="83"/>
        <v>75</v>
      </c>
      <c r="D214" s="3" t="s">
        <v>92</v>
      </c>
      <c r="E214" s="225" t="str">
        <f>_xlfn.XLOOKUP(D214, '[1]Парный рейтинг'!$D$10:$D$826,'[1]Парный рейтинг'!$P$10:$P$826, "")</f>
        <v/>
      </c>
      <c r="F214" s="172" t="str">
        <f t="shared" si="66"/>
        <v/>
      </c>
      <c r="G214" s="207" t="e">
        <f t="shared" si="67"/>
        <v>#VALUE!</v>
      </c>
      <c r="H214" s="176" t="str">
        <f t="shared" si="84"/>
        <v/>
      </c>
      <c r="I214" s="27" t="str">
        <f t="shared" si="68"/>
        <v>4,0</v>
      </c>
      <c r="J214" s="208">
        <v>4</v>
      </c>
      <c r="K214" s="24" t="s">
        <v>797</v>
      </c>
      <c r="L214" s="2">
        <f t="shared" si="69"/>
        <v>0</v>
      </c>
      <c r="M214" s="5">
        <f t="shared" si="70"/>
        <v>4</v>
      </c>
      <c r="N214" s="196">
        <f t="shared" si="71"/>
        <v>0</v>
      </c>
      <c r="O214" s="196">
        <f t="shared" si="72"/>
        <v>0</v>
      </c>
      <c r="P214" s="17" t="str">
        <f t="shared" si="73"/>
        <v/>
      </c>
      <c r="Q214" s="16" t="str">
        <f t="shared" si="74"/>
        <v>n/a</v>
      </c>
      <c r="R214" s="10" t="e">
        <f t="shared" si="75"/>
        <v>#VALUE!</v>
      </c>
      <c r="S214" s="25">
        <f t="shared" si="76"/>
        <v>0</v>
      </c>
      <c r="T214" s="11">
        <f t="shared" si="77"/>
        <v>0</v>
      </c>
      <c r="U214" s="12" t="str">
        <f t="shared" si="78"/>
        <v xml:space="preserve"> </v>
      </c>
      <c r="V214" s="13">
        <f t="shared" si="79"/>
        <v>0</v>
      </c>
      <c r="W214" s="53">
        <f t="shared" si="80"/>
        <v>0</v>
      </c>
      <c r="X214" s="54">
        <f t="shared" si="81"/>
        <v>0</v>
      </c>
      <c r="Y214" s="15" t="str">
        <f t="shared" si="82"/>
        <v>-</v>
      </c>
      <c r="Z214" s="54" t="s">
        <v>797</v>
      </c>
      <c r="AA214" s="12">
        <v>0</v>
      </c>
      <c r="AB214" s="54" t="s">
        <v>797</v>
      </c>
      <c r="AC214" s="12">
        <v>0</v>
      </c>
      <c r="AD214" s="54" t="s">
        <v>797</v>
      </c>
      <c r="AE214" s="12">
        <v>0</v>
      </c>
      <c r="AF214" s="54" t="s">
        <v>797</v>
      </c>
      <c r="AG214" s="12">
        <v>0</v>
      </c>
      <c r="AH214" s="54" t="s">
        <v>797</v>
      </c>
      <c r="AI214" s="12">
        <v>0</v>
      </c>
      <c r="AJ214" s="54" t="s">
        <v>797</v>
      </c>
      <c r="AK214" s="12">
        <v>0</v>
      </c>
      <c r="AL214" s="54" t="s">
        <v>797</v>
      </c>
      <c r="AM214" s="12">
        <v>0</v>
      </c>
      <c r="AN214" s="54" t="s">
        <v>797</v>
      </c>
      <c r="AO214" s="12">
        <v>0</v>
      </c>
      <c r="AP214" s="183" t="s">
        <v>892</v>
      </c>
      <c r="AQ214" s="194">
        <v>4</v>
      </c>
      <c r="AR214" s="195" t="s">
        <v>797</v>
      </c>
      <c r="AS214" s="180">
        <v>0</v>
      </c>
      <c r="AT214" s="181">
        <v>4</v>
      </c>
      <c r="AU214" s="184">
        <v>0</v>
      </c>
      <c r="AV214" s="184">
        <v>0</v>
      </c>
      <c r="AW214" s="182" t="s">
        <v>797</v>
      </c>
      <c r="AX214" s="95" t="s">
        <v>897</v>
      </c>
      <c r="AY214" s="96" t="e">
        <v>#VALUE!</v>
      </c>
      <c r="AZ214" s="97">
        <v>0</v>
      </c>
    </row>
    <row r="215" spans="3:52" ht="15" customHeight="1" x14ac:dyDescent="0.25">
      <c r="C215" s="90">
        <f t="shared" si="83"/>
        <v>76</v>
      </c>
      <c r="D215" s="3" t="s">
        <v>61</v>
      </c>
      <c r="E215" s="225" t="str">
        <f>_xlfn.XLOOKUP(D215, '[1]Парный рейтинг'!$D$10:$D$826,'[1]Парный рейтинг'!$P$10:$P$826, "")</f>
        <v/>
      </c>
      <c r="F215" s="172" t="str">
        <f t="shared" si="66"/>
        <v/>
      </c>
      <c r="G215" s="207" t="e">
        <f t="shared" si="67"/>
        <v>#VALUE!</v>
      </c>
      <c r="H215" s="176" t="str">
        <f t="shared" si="84"/>
        <v/>
      </c>
      <c r="I215" s="27" t="str">
        <f t="shared" si="68"/>
        <v>4,0</v>
      </c>
      <c r="J215" s="208">
        <v>4</v>
      </c>
      <c r="K215" s="24" t="s">
        <v>797</v>
      </c>
      <c r="L215" s="2">
        <f t="shared" si="69"/>
        <v>0</v>
      </c>
      <c r="M215" s="5">
        <f t="shared" si="70"/>
        <v>4</v>
      </c>
      <c r="N215" s="196">
        <f t="shared" si="71"/>
        <v>0</v>
      </c>
      <c r="O215" s="196">
        <f t="shared" si="72"/>
        <v>0</v>
      </c>
      <c r="P215" s="17" t="str">
        <f t="shared" si="73"/>
        <v/>
      </c>
      <c r="Q215" s="16" t="str">
        <f t="shared" si="74"/>
        <v>n/a</v>
      </c>
      <c r="R215" s="10" t="e">
        <f t="shared" si="75"/>
        <v>#VALUE!</v>
      </c>
      <c r="S215" s="25">
        <f t="shared" si="76"/>
        <v>0</v>
      </c>
      <c r="T215" s="11">
        <f t="shared" si="77"/>
        <v>0</v>
      </c>
      <c r="U215" s="12" t="str">
        <f t="shared" si="78"/>
        <v xml:space="preserve"> </v>
      </c>
      <c r="V215" s="13">
        <f t="shared" si="79"/>
        <v>0</v>
      </c>
      <c r="W215" s="53">
        <f t="shared" si="80"/>
        <v>0</v>
      </c>
      <c r="X215" s="54">
        <f t="shared" si="81"/>
        <v>0</v>
      </c>
      <c r="Y215" s="15" t="str">
        <f t="shared" si="82"/>
        <v>-</v>
      </c>
      <c r="Z215" s="54" t="s">
        <v>797</v>
      </c>
      <c r="AA215" s="12">
        <v>0</v>
      </c>
      <c r="AB215" s="54" t="s">
        <v>797</v>
      </c>
      <c r="AC215" s="12">
        <v>0</v>
      </c>
      <c r="AD215" s="54" t="s">
        <v>797</v>
      </c>
      <c r="AE215" s="12">
        <v>0</v>
      </c>
      <c r="AF215" s="54" t="s">
        <v>797</v>
      </c>
      <c r="AG215" s="12">
        <v>0</v>
      </c>
      <c r="AH215" s="54" t="s">
        <v>797</v>
      </c>
      <c r="AI215" s="12">
        <v>0</v>
      </c>
      <c r="AJ215" s="54" t="s">
        <v>797</v>
      </c>
      <c r="AK215" s="12">
        <v>0</v>
      </c>
      <c r="AL215" s="54" t="s">
        <v>797</v>
      </c>
      <c r="AM215" s="12">
        <v>0</v>
      </c>
      <c r="AN215" s="54" t="s">
        <v>797</v>
      </c>
      <c r="AO215" s="12">
        <v>0</v>
      </c>
      <c r="AP215" s="183" t="s">
        <v>892</v>
      </c>
      <c r="AQ215" s="194">
        <v>4</v>
      </c>
      <c r="AR215" s="195" t="s">
        <v>797</v>
      </c>
      <c r="AS215" s="180">
        <v>0</v>
      </c>
      <c r="AT215" s="181">
        <v>4</v>
      </c>
      <c r="AU215" s="184">
        <v>0</v>
      </c>
      <c r="AV215" s="184">
        <v>0</v>
      </c>
      <c r="AW215" s="182" t="s">
        <v>797</v>
      </c>
      <c r="AX215" s="95" t="s">
        <v>897</v>
      </c>
      <c r="AY215" s="96" t="e">
        <v>#VALUE!</v>
      </c>
      <c r="AZ215" s="97">
        <v>0</v>
      </c>
    </row>
    <row r="216" spans="3:52" ht="15" customHeight="1" x14ac:dyDescent="0.25">
      <c r="C216" s="90">
        <f t="shared" si="83"/>
        <v>77</v>
      </c>
      <c r="D216" s="3" t="s">
        <v>11</v>
      </c>
      <c r="E216" s="225" t="str">
        <f>_xlfn.XLOOKUP(D216, '[1]Парный рейтинг'!$D$10:$D$826,'[1]Парный рейтинг'!$P$10:$P$826, "")</f>
        <v/>
      </c>
      <c r="F216" s="172" t="str">
        <f t="shared" si="66"/>
        <v/>
      </c>
      <c r="G216" s="207" t="e">
        <f t="shared" si="67"/>
        <v>#VALUE!</v>
      </c>
      <c r="H216" s="176" t="str">
        <f t="shared" si="84"/>
        <v/>
      </c>
      <c r="I216" s="27" t="str">
        <f t="shared" si="68"/>
        <v>4,0</v>
      </c>
      <c r="J216" s="208">
        <v>4</v>
      </c>
      <c r="K216" s="24" t="s">
        <v>797</v>
      </c>
      <c r="L216" s="2">
        <f t="shared" si="69"/>
        <v>0</v>
      </c>
      <c r="M216" s="5">
        <f t="shared" si="70"/>
        <v>4</v>
      </c>
      <c r="N216" s="196">
        <f t="shared" si="71"/>
        <v>0</v>
      </c>
      <c r="O216" s="196">
        <f t="shared" si="72"/>
        <v>0</v>
      </c>
      <c r="P216" s="17" t="str">
        <f t="shared" si="73"/>
        <v/>
      </c>
      <c r="Q216" s="16" t="str">
        <f t="shared" si="74"/>
        <v>n/a</v>
      </c>
      <c r="R216" s="10" t="e">
        <f t="shared" si="75"/>
        <v>#VALUE!</v>
      </c>
      <c r="S216" s="25">
        <f t="shared" si="76"/>
        <v>0</v>
      </c>
      <c r="T216" s="11">
        <f t="shared" si="77"/>
        <v>0</v>
      </c>
      <c r="U216" s="12" t="str">
        <f t="shared" si="78"/>
        <v xml:space="preserve"> </v>
      </c>
      <c r="V216" s="13">
        <f t="shared" si="79"/>
        <v>0</v>
      </c>
      <c r="W216" s="53">
        <f t="shared" si="80"/>
        <v>0</v>
      </c>
      <c r="X216" s="54">
        <f t="shared" si="81"/>
        <v>0</v>
      </c>
      <c r="Y216" s="15" t="str">
        <f t="shared" si="82"/>
        <v>-</v>
      </c>
      <c r="Z216" s="54" t="s">
        <v>797</v>
      </c>
      <c r="AA216" s="12">
        <v>0</v>
      </c>
      <c r="AB216" s="54" t="s">
        <v>797</v>
      </c>
      <c r="AC216" s="12">
        <v>0</v>
      </c>
      <c r="AD216" s="54" t="s">
        <v>797</v>
      </c>
      <c r="AE216" s="12">
        <v>0</v>
      </c>
      <c r="AF216" s="54" t="s">
        <v>797</v>
      </c>
      <c r="AG216" s="12">
        <v>0</v>
      </c>
      <c r="AH216" s="54" t="s">
        <v>797</v>
      </c>
      <c r="AI216" s="12">
        <v>0</v>
      </c>
      <c r="AJ216" s="54" t="s">
        <v>797</v>
      </c>
      <c r="AK216" s="12">
        <v>0</v>
      </c>
      <c r="AL216" s="54" t="s">
        <v>797</v>
      </c>
      <c r="AM216" s="12">
        <v>0</v>
      </c>
      <c r="AN216" s="54" t="s">
        <v>797</v>
      </c>
      <c r="AO216" s="12">
        <v>0</v>
      </c>
      <c r="AP216" s="183" t="s">
        <v>892</v>
      </c>
      <c r="AQ216" s="194">
        <v>4</v>
      </c>
      <c r="AR216" s="195" t="s">
        <v>797</v>
      </c>
      <c r="AS216" s="180">
        <v>0</v>
      </c>
      <c r="AT216" s="181">
        <v>4</v>
      </c>
      <c r="AU216" s="184">
        <v>0</v>
      </c>
      <c r="AV216" s="184">
        <v>0</v>
      </c>
      <c r="AW216" s="182" t="s">
        <v>797</v>
      </c>
      <c r="AX216" s="95" t="s">
        <v>897</v>
      </c>
      <c r="AY216" s="96" t="e">
        <v>#VALUE!</v>
      </c>
      <c r="AZ216" s="97">
        <v>0</v>
      </c>
    </row>
    <row r="217" spans="3:52" ht="15" customHeight="1" x14ac:dyDescent="0.25">
      <c r="C217" s="90">
        <f t="shared" si="83"/>
        <v>78</v>
      </c>
      <c r="D217" s="3" t="s">
        <v>14</v>
      </c>
      <c r="E217" s="225" t="str">
        <f>_xlfn.XLOOKUP(D217, '[1]Парный рейтинг'!$D$10:$D$826,'[1]Парный рейтинг'!$P$10:$P$826, "")</f>
        <v/>
      </c>
      <c r="F217" s="172" t="str">
        <f t="shared" si="66"/>
        <v/>
      </c>
      <c r="G217" s="207" t="e">
        <f t="shared" si="67"/>
        <v>#VALUE!</v>
      </c>
      <c r="H217" s="176" t="str">
        <f t="shared" si="84"/>
        <v/>
      </c>
      <c r="I217" s="27" t="str">
        <f t="shared" si="68"/>
        <v>4,0</v>
      </c>
      <c r="J217" s="208">
        <v>4</v>
      </c>
      <c r="K217" s="24" t="s">
        <v>797</v>
      </c>
      <c r="L217" s="2">
        <f t="shared" si="69"/>
        <v>0</v>
      </c>
      <c r="M217" s="5">
        <f t="shared" si="70"/>
        <v>4</v>
      </c>
      <c r="N217" s="196">
        <f t="shared" si="71"/>
        <v>0</v>
      </c>
      <c r="O217" s="196">
        <f t="shared" si="72"/>
        <v>0</v>
      </c>
      <c r="P217" s="17" t="str">
        <f t="shared" si="73"/>
        <v/>
      </c>
      <c r="Q217" s="16" t="str">
        <f t="shared" si="74"/>
        <v>n/a</v>
      </c>
      <c r="R217" s="10" t="e">
        <f t="shared" si="75"/>
        <v>#VALUE!</v>
      </c>
      <c r="S217" s="25">
        <f t="shared" si="76"/>
        <v>0</v>
      </c>
      <c r="T217" s="11">
        <f t="shared" si="77"/>
        <v>0</v>
      </c>
      <c r="U217" s="12" t="str">
        <f t="shared" si="78"/>
        <v xml:space="preserve"> </v>
      </c>
      <c r="V217" s="13">
        <f t="shared" si="79"/>
        <v>0</v>
      </c>
      <c r="W217" s="53">
        <f t="shared" si="80"/>
        <v>0</v>
      </c>
      <c r="X217" s="54">
        <f t="shared" si="81"/>
        <v>0</v>
      </c>
      <c r="Y217" s="15" t="str">
        <f t="shared" si="82"/>
        <v>-</v>
      </c>
      <c r="Z217" s="54" t="s">
        <v>797</v>
      </c>
      <c r="AA217" s="12">
        <v>0</v>
      </c>
      <c r="AB217" s="54" t="s">
        <v>797</v>
      </c>
      <c r="AC217" s="12">
        <v>0</v>
      </c>
      <c r="AD217" s="54" t="s">
        <v>797</v>
      </c>
      <c r="AE217" s="12">
        <v>0</v>
      </c>
      <c r="AF217" s="54" t="s">
        <v>797</v>
      </c>
      <c r="AG217" s="12">
        <v>0</v>
      </c>
      <c r="AH217" s="54" t="s">
        <v>797</v>
      </c>
      <c r="AI217" s="12">
        <v>0</v>
      </c>
      <c r="AJ217" s="54" t="s">
        <v>797</v>
      </c>
      <c r="AK217" s="12">
        <v>0</v>
      </c>
      <c r="AL217" s="54" t="s">
        <v>797</v>
      </c>
      <c r="AM217" s="12">
        <v>0</v>
      </c>
      <c r="AN217" s="54" t="s">
        <v>797</v>
      </c>
      <c r="AO217" s="12">
        <v>0</v>
      </c>
      <c r="AP217" s="183" t="s">
        <v>892</v>
      </c>
      <c r="AQ217" s="194">
        <v>4</v>
      </c>
      <c r="AR217" s="195" t="s">
        <v>797</v>
      </c>
      <c r="AS217" s="180">
        <v>0</v>
      </c>
      <c r="AT217" s="181">
        <v>4</v>
      </c>
      <c r="AU217" s="184">
        <v>0</v>
      </c>
      <c r="AV217" s="184">
        <v>0</v>
      </c>
      <c r="AW217" s="182" t="s">
        <v>797</v>
      </c>
      <c r="AX217" s="95" t="s">
        <v>897</v>
      </c>
      <c r="AY217" s="96" t="e">
        <v>#VALUE!</v>
      </c>
      <c r="AZ217" s="97">
        <v>0</v>
      </c>
    </row>
    <row r="218" spans="3:52" ht="15" customHeight="1" x14ac:dyDescent="0.25">
      <c r="C218" s="90">
        <f t="shared" si="83"/>
        <v>79</v>
      </c>
      <c r="D218" s="3" t="s">
        <v>9</v>
      </c>
      <c r="E218" s="225" t="str">
        <f>_xlfn.XLOOKUP(D218, '[1]Парный рейтинг'!$D$10:$D$826,'[1]Парный рейтинг'!$P$10:$P$826, "")</f>
        <v/>
      </c>
      <c r="F218" s="172" t="str">
        <f t="shared" si="66"/>
        <v/>
      </c>
      <c r="G218" s="207" t="e">
        <f t="shared" si="67"/>
        <v>#VALUE!</v>
      </c>
      <c r="H218" s="176" t="str">
        <f t="shared" si="84"/>
        <v/>
      </c>
      <c r="I218" s="27" t="str">
        <f t="shared" si="68"/>
        <v>4,0</v>
      </c>
      <c r="J218" s="208">
        <v>4</v>
      </c>
      <c r="K218" s="24" t="s">
        <v>797</v>
      </c>
      <c r="L218" s="2">
        <f t="shared" si="69"/>
        <v>0</v>
      </c>
      <c r="M218" s="5">
        <f t="shared" si="70"/>
        <v>4</v>
      </c>
      <c r="N218" s="196">
        <f t="shared" si="71"/>
        <v>0</v>
      </c>
      <c r="O218" s="196">
        <f t="shared" si="72"/>
        <v>0</v>
      </c>
      <c r="P218" s="17" t="str">
        <f t="shared" si="73"/>
        <v/>
      </c>
      <c r="Q218" s="16" t="str">
        <f t="shared" si="74"/>
        <v>n/a</v>
      </c>
      <c r="R218" s="10" t="e">
        <f t="shared" si="75"/>
        <v>#VALUE!</v>
      </c>
      <c r="S218" s="25">
        <f t="shared" si="76"/>
        <v>0</v>
      </c>
      <c r="T218" s="11">
        <f t="shared" si="77"/>
        <v>0</v>
      </c>
      <c r="U218" s="12" t="str">
        <f t="shared" si="78"/>
        <v xml:space="preserve"> </v>
      </c>
      <c r="V218" s="13">
        <f t="shared" si="79"/>
        <v>0</v>
      </c>
      <c r="W218" s="53">
        <f t="shared" si="80"/>
        <v>0</v>
      </c>
      <c r="X218" s="54">
        <f t="shared" si="81"/>
        <v>0</v>
      </c>
      <c r="Y218" s="15" t="str">
        <f t="shared" si="82"/>
        <v>-</v>
      </c>
      <c r="Z218" s="54" t="s">
        <v>797</v>
      </c>
      <c r="AA218" s="12">
        <v>0</v>
      </c>
      <c r="AB218" s="54" t="s">
        <v>797</v>
      </c>
      <c r="AC218" s="12">
        <v>0</v>
      </c>
      <c r="AD218" s="54" t="s">
        <v>797</v>
      </c>
      <c r="AE218" s="12">
        <v>0</v>
      </c>
      <c r="AF218" s="54" t="s">
        <v>797</v>
      </c>
      <c r="AG218" s="12">
        <v>0</v>
      </c>
      <c r="AH218" s="54" t="s">
        <v>797</v>
      </c>
      <c r="AI218" s="12">
        <v>0</v>
      </c>
      <c r="AJ218" s="54" t="s">
        <v>797</v>
      </c>
      <c r="AK218" s="12">
        <v>0</v>
      </c>
      <c r="AL218" s="54" t="s">
        <v>797</v>
      </c>
      <c r="AM218" s="12">
        <v>0</v>
      </c>
      <c r="AN218" s="54" t="s">
        <v>797</v>
      </c>
      <c r="AO218" s="12">
        <v>0</v>
      </c>
      <c r="AP218" s="183" t="s">
        <v>892</v>
      </c>
      <c r="AQ218" s="194">
        <v>4</v>
      </c>
      <c r="AR218" s="195" t="s">
        <v>797</v>
      </c>
      <c r="AS218" s="180">
        <v>0</v>
      </c>
      <c r="AT218" s="181">
        <v>4</v>
      </c>
      <c r="AU218" s="184">
        <v>0</v>
      </c>
      <c r="AV218" s="184">
        <v>0</v>
      </c>
      <c r="AW218" s="182" t="s">
        <v>797</v>
      </c>
      <c r="AX218" s="95" t="s">
        <v>897</v>
      </c>
      <c r="AY218" s="96" t="e">
        <v>#VALUE!</v>
      </c>
      <c r="AZ218" s="97">
        <v>0</v>
      </c>
    </row>
    <row r="219" spans="3:52" ht="15" customHeight="1" x14ac:dyDescent="0.25">
      <c r="C219" s="90">
        <f t="shared" si="83"/>
        <v>80</v>
      </c>
      <c r="D219" s="3" t="s">
        <v>95</v>
      </c>
      <c r="E219" s="225" t="str">
        <f>_xlfn.XLOOKUP(D219, '[1]Парный рейтинг'!$D$10:$D$826,'[1]Парный рейтинг'!$P$10:$P$826, "")</f>
        <v/>
      </c>
      <c r="F219" s="172" t="str">
        <f t="shared" si="66"/>
        <v/>
      </c>
      <c r="G219" s="207" t="e">
        <f t="shared" si="67"/>
        <v>#VALUE!</v>
      </c>
      <c r="H219" s="176" t="str">
        <f t="shared" si="84"/>
        <v/>
      </c>
      <c r="I219" s="27" t="str">
        <f t="shared" si="68"/>
        <v>4,0</v>
      </c>
      <c r="J219" s="208">
        <v>4</v>
      </c>
      <c r="K219" s="24" t="s">
        <v>797</v>
      </c>
      <c r="L219" s="2">
        <f t="shared" si="69"/>
        <v>0</v>
      </c>
      <c r="M219" s="5">
        <f t="shared" si="70"/>
        <v>4</v>
      </c>
      <c r="N219" s="196">
        <f t="shared" si="71"/>
        <v>0</v>
      </c>
      <c r="O219" s="196">
        <f t="shared" si="72"/>
        <v>0</v>
      </c>
      <c r="P219" s="17" t="str">
        <f t="shared" si="73"/>
        <v/>
      </c>
      <c r="Q219" s="16" t="str">
        <f t="shared" si="74"/>
        <v>n/a</v>
      </c>
      <c r="R219" s="10" t="e">
        <f t="shared" si="75"/>
        <v>#VALUE!</v>
      </c>
      <c r="S219" s="25">
        <f t="shared" si="76"/>
        <v>0</v>
      </c>
      <c r="T219" s="11">
        <f t="shared" si="77"/>
        <v>0</v>
      </c>
      <c r="U219" s="12" t="str">
        <f t="shared" si="78"/>
        <v xml:space="preserve"> </v>
      </c>
      <c r="V219" s="13">
        <f t="shared" si="79"/>
        <v>0</v>
      </c>
      <c r="W219" s="53">
        <f t="shared" si="80"/>
        <v>0</v>
      </c>
      <c r="X219" s="54">
        <f t="shared" si="81"/>
        <v>0</v>
      </c>
      <c r="Y219" s="15" t="str">
        <f t="shared" si="82"/>
        <v>-</v>
      </c>
      <c r="Z219" s="54" t="s">
        <v>797</v>
      </c>
      <c r="AA219" s="12">
        <v>0</v>
      </c>
      <c r="AB219" s="54" t="s">
        <v>797</v>
      </c>
      <c r="AC219" s="12">
        <v>0</v>
      </c>
      <c r="AD219" s="54" t="s">
        <v>797</v>
      </c>
      <c r="AE219" s="12">
        <v>0</v>
      </c>
      <c r="AF219" s="54" t="s">
        <v>797</v>
      </c>
      <c r="AG219" s="12">
        <v>0</v>
      </c>
      <c r="AH219" s="54" t="s">
        <v>797</v>
      </c>
      <c r="AI219" s="12">
        <v>0</v>
      </c>
      <c r="AJ219" s="54" t="s">
        <v>797</v>
      </c>
      <c r="AK219" s="12">
        <v>0</v>
      </c>
      <c r="AL219" s="54" t="s">
        <v>797</v>
      </c>
      <c r="AM219" s="12">
        <v>0</v>
      </c>
      <c r="AN219" s="54" t="s">
        <v>797</v>
      </c>
      <c r="AO219" s="12">
        <v>0</v>
      </c>
      <c r="AP219" s="183" t="s">
        <v>892</v>
      </c>
      <c r="AQ219" s="194">
        <v>4</v>
      </c>
      <c r="AR219" s="195" t="s">
        <v>797</v>
      </c>
      <c r="AS219" s="180">
        <v>0</v>
      </c>
      <c r="AT219" s="181">
        <v>4</v>
      </c>
      <c r="AU219" s="184">
        <v>0</v>
      </c>
      <c r="AV219" s="184">
        <v>0</v>
      </c>
      <c r="AW219" s="182" t="s">
        <v>797</v>
      </c>
      <c r="AX219" s="95" t="s">
        <v>897</v>
      </c>
      <c r="AY219" s="96" t="e">
        <v>#VALUE!</v>
      </c>
      <c r="AZ219" s="97">
        <v>0</v>
      </c>
    </row>
    <row r="220" spans="3:52" ht="15" customHeight="1" x14ac:dyDescent="0.25">
      <c r="C220" s="90">
        <f t="shared" si="83"/>
        <v>81</v>
      </c>
      <c r="D220" s="3" t="s">
        <v>96</v>
      </c>
      <c r="E220" s="225" t="str">
        <f>_xlfn.XLOOKUP(D220, '[1]Парный рейтинг'!$D$10:$D$826,'[1]Парный рейтинг'!$P$10:$P$826, "")</f>
        <v/>
      </c>
      <c r="F220" s="172" t="str">
        <f t="shared" si="66"/>
        <v/>
      </c>
      <c r="G220" s="207" t="e">
        <f t="shared" si="67"/>
        <v>#VALUE!</v>
      </c>
      <c r="H220" s="176" t="str">
        <f t="shared" si="84"/>
        <v/>
      </c>
      <c r="I220" s="27" t="str">
        <f t="shared" si="68"/>
        <v>4,0</v>
      </c>
      <c r="J220" s="208">
        <v>4</v>
      </c>
      <c r="K220" s="24" t="s">
        <v>797</v>
      </c>
      <c r="L220" s="2">
        <f t="shared" si="69"/>
        <v>0</v>
      </c>
      <c r="M220" s="5">
        <f t="shared" si="70"/>
        <v>4</v>
      </c>
      <c r="N220" s="196">
        <f t="shared" si="71"/>
        <v>0</v>
      </c>
      <c r="O220" s="196">
        <f t="shared" si="72"/>
        <v>0</v>
      </c>
      <c r="P220" s="17" t="str">
        <f t="shared" si="73"/>
        <v/>
      </c>
      <c r="Q220" s="16" t="str">
        <f t="shared" si="74"/>
        <v>n/a</v>
      </c>
      <c r="R220" s="10" t="e">
        <f t="shared" si="75"/>
        <v>#VALUE!</v>
      </c>
      <c r="S220" s="25">
        <f t="shared" si="76"/>
        <v>0</v>
      </c>
      <c r="T220" s="11">
        <f t="shared" si="77"/>
        <v>0</v>
      </c>
      <c r="U220" s="12" t="str">
        <f t="shared" si="78"/>
        <v xml:space="preserve"> </v>
      </c>
      <c r="V220" s="13">
        <f t="shared" si="79"/>
        <v>0</v>
      </c>
      <c r="W220" s="53">
        <f t="shared" si="80"/>
        <v>0</v>
      </c>
      <c r="X220" s="54">
        <f t="shared" si="81"/>
        <v>0</v>
      </c>
      <c r="Y220" s="15" t="str">
        <f t="shared" si="82"/>
        <v>-</v>
      </c>
      <c r="Z220" s="54" t="s">
        <v>797</v>
      </c>
      <c r="AA220" s="12">
        <v>0</v>
      </c>
      <c r="AB220" s="54" t="s">
        <v>797</v>
      </c>
      <c r="AC220" s="12">
        <v>0</v>
      </c>
      <c r="AD220" s="54" t="s">
        <v>797</v>
      </c>
      <c r="AE220" s="12">
        <v>0</v>
      </c>
      <c r="AF220" s="54" t="s">
        <v>797</v>
      </c>
      <c r="AG220" s="12">
        <v>0</v>
      </c>
      <c r="AH220" s="54" t="s">
        <v>797</v>
      </c>
      <c r="AI220" s="12">
        <v>0</v>
      </c>
      <c r="AJ220" s="54" t="s">
        <v>797</v>
      </c>
      <c r="AK220" s="12">
        <v>0</v>
      </c>
      <c r="AL220" s="54" t="s">
        <v>797</v>
      </c>
      <c r="AM220" s="12">
        <v>0</v>
      </c>
      <c r="AN220" s="54" t="s">
        <v>797</v>
      </c>
      <c r="AO220" s="12">
        <v>0</v>
      </c>
      <c r="AP220" s="183" t="s">
        <v>892</v>
      </c>
      <c r="AQ220" s="194">
        <v>4</v>
      </c>
      <c r="AR220" s="195" t="s">
        <v>797</v>
      </c>
      <c r="AS220" s="180">
        <v>0</v>
      </c>
      <c r="AT220" s="181">
        <v>4</v>
      </c>
      <c r="AU220" s="184">
        <v>0</v>
      </c>
      <c r="AV220" s="184">
        <v>0</v>
      </c>
      <c r="AW220" s="182" t="s">
        <v>797</v>
      </c>
      <c r="AX220" s="95" t="s">
        <v>897</v>
      </c>
      <c r="AY220" s="96" t="e">
        <v>#VALUE!</v>
      </c>
      <c r="AZ220" s="97">
        <v>0</v>
      </c>
    </row>
    <row r="221" spans="3:52" ht="15" customHeight="1" x14ac:dyDescent="0.25">
      <c r="C221" s="90">
        <f t="shared" si="83"/>
        <v>82</v>
      </c>
      <c r="D221" s="3" t="s">
        <v>97</v>
      </c>
      <c r="E221" s="225" t="str">
        <f>_xlfn.XLOOKUP(D221, '[1]Парный рейтинг'!$D$10:$D$826,'[1]Парный рейтинг'!$P$10:$P$826, "")</f>
        <v/>
      </c>
      <c r="F221" s="172" t="str">
        <f t="shared" si="66"/>
        <v/>
      </c>
      <c r="G221" s="207" t="e">
        <f t="shared" si="67"/>
        <v>#VALUE!</v>
      </c>
      <c r="H221" s="176" t="str">
        <f t="shared" si="84"/>
        <v/>
      </c>
      <c r="I221" s="27" t="str">
        <f t="shared" si="68"/>
        <v>4,0</v>
      </c>
      <c r="J221" s="208">
        <v>4</v>
      </c>
      <c r="K221" s="24" t="s">
        <v>797</v>
      </c>
      <c r="L221" s="2">
        <f t="shared" si="69"/>
        <v>0</v>
      </c>
      <c r="M221" s="5">
        <f t="shared" si="70"/>
        <v>4</v>
      </c>
      <c r="N221" s="196">
        <f t="shared" si="71"/>
        <v>0</v>
      </c>
      <c r="O221" s="196">
        <f t="shared" si="72"/>
        <v>0</v>
      </c>
      <c r="P221" s="17" t="str">
        <f t="shared" si="73"/>
        <v/>
      </c>
      <c r="Q221" s="16" t="str">
        <f t="shared" si="74"/>
        <v>n/a</v>
      </c>
      <c r="R221" s="10" t="e">
        <f t="shared" si="75"/>
        <v>#VALUE!</v>
      </c>
      <c r="S221" s="25">
        <f t="shared" si="76"/>
        <v>0</v>
      </c>
      <c r="T221" s="11">
        <f t="shared" si="77"/>
        <v>0</v>
      </c>
      <c r="U221" s="12" t="str">
        <f t="shared" si="78"/>
        <v xml:space="preserve"> </v>
      </c>
      <c r="V221" s="13">
        <f t="shared" si="79"/>
        <v>0</v>
      </c>
      <c r="W221" s="53">
        <f t="shared" si="80"/>
        <v>0</v>
      </c>
      <c r="X221" s="54">
        <f t="shared" si="81"/>
        <v>0</v>
      </c>
      <c r="Y221" s="15" t="str">
        <f t="shared" si="82"/>
        <v>-</v>
      </c>
      <c r="Z221" s="54" t="s">
        <v>797</v>
      </c>
      <c r="AA221" s="12">
        <v>0</v>
      </c>
      <c r="AB221" s="54" t="s">
        <v>797</v>
      </c>
      <c r="AC221" s="12">
        <v>0</v>
      </c>
      <c r="AD221" s="54" t="s">
        <v>797</v>
      </c>
      <c r="AE221" s="12">
        <v>0</v>
      </c>
      <c r="AF221" s="54" t="s">
        <v>797</v>
      </c>
      <c r="AG221" s="12">
        <v>0</v>
      </c>
      <c r="AH221" s="54" t="s">
        <v>797</v>
      </c>
      <c r="AI221" s="12">
        <v>0</v>
      </c>
      <c r="AJ221" s="54" t="s">
        <v>797</v>
      </c>
      <c r="AK221" s="12">
        <v>0</v>
      </c>
      <c r="AL221" s="54" t="s">
        <v>797</v>
      </c>
      <c r="AM221" s="12">
        <v>0</v>
      </c>
      <c r="AN221" s="54" t="s">
        <v>797</v>
      </c>
      <c r="AO221" s="12">
        <v>0</v>
      </c>
      <c r="AP221" s="183" t="s">
        <v>892</v>
      </c>
      <c r="AQ221" s="194">
        <v>4</v>
      </c>
      <c r="AR221" s="195" t="s">
        <v>797</v>
      </c>
      <c r="AS221" s="180">
        <v>0</v>
      </c>
      <c r="AT221" s="181">
        <v>4</v>
      </c>
      <c r="AU221" s="184">
        <v>0</v>
      </c>
      <c r="AV221" s="184">
        <v>0</v>
      </c>
      <c r="AW221" s="182" t="s">
        <v>797</v>
      </c>
      <c r="AX221" s="95" t="s">
        <v>897</v>
      </c>
      <c r="AY221" s="96" t="e">
        <v>#VALUE!</v>
      </c>
      <c r="AZ221" s="97">
        <v>0</v>
      </c>
    </row>
    <row r="222" spans="3:52" ht="15" customHeight="1" x14ac:dyDescent="0.25">
      <c r="C222" s="90">
        <f t="shared" si="83"/>
        <v>83</v>
      </c>
      <c r="D222" s="3" t="s">
        <v>98</v>
      </c>
      <c r="E222" s="225" t="str">
        <f>_xlfn.XLOOKUP(D222, '[1]Парный рейтинг'!$D$10:$D$826,'[1]Парный рейтинг'!$P$10:$P$826, "")</f>
        <v/>
      </c>
      <c r="F222" s="172" t="str">
        <f t="shared" si="66"/>
        <v/>
      </c>
      <c r="G222" s="207" t="e">
        <f t="shared" si="67"/>
        <v>#VALUE!</v>
      </c>
      <c r="H222" s="176" t="str">
        <f t="shared" si="84"/>
        <v/>
      </c>
      <c r="I222" s="27" t="str">
        <f t="shared" si="68"/>
        <v>4,0</v>
      </c>
      <c r="J222" s="208">
        <v>4</v>
      </c>
      <c r="K222" s="24" t="s">
        <v>797</v>
      </c>
      <c r="L222" s="2">
        <f t="shared" si="69"/>
        <v>0</v>
      </c>
      <c r="M222" s="5">
        <f t="shared" si="70"/>
        <v>4</v>
      </c>
      <c r="N222" s="196">
        <f t="shared" si="71"/>
        <v>0</v>
      </c>
      <c r="O222" s="196">
        <f t="shared" si="72"/>
        <v>0</v>
      </c>
      <c r="P222" s="17" t="str">
        <f t="shared" si="73"/>
        <v/>
      </c>
      <c r="Q222" s="16" t="str">
        <f t="shared" si="74"/>
        <v>n/a</v>
      </c>
      <c r="R222" s="10" t="e">
        <f t="shared" si="75"/>
        <v>#VALUE!</v>
      </c>
      <c r="S222" s="25">
        <f t="shared" si="76"/>
        <v>0</v>
      </c>
      <c r="T222" s="11">
        <f t="shared" si="77"/>
        <v>0</v>
      </c>
      <c r="U222" s="12" t="str">
        <f t="shared" si="78"/>
        <v xml:space="preserve"> </v>
      </c>
      <c r="V222" s="13">
        <f t="shared" si="79"/>
        <v>0</v>
      </c>
      <c r="W222" s="53">
        <f t="shared" si="80"/>
        <v>0</v>
      </c>
      <c r="X222" s="54">
        <f t="shared" si="81"/>
        <v>0</v>
      </c>
      <c r="Y222" s="15" t="str">
        <f t="shared" si="82"/>
        <v>-</v>
      </c>
      <c r="Z222" s="54" t="s">
        <v>797</v>
      </c>
      <c r="AA222" s="12">
        <v>0</v>
      </c>
      <c r="AB222" s="54" t="s">
        <v>797</v>
      </c>
      <c r="AC222" s="12">
        <v>0</v>
      </c>
      <c r="AD222" s="54" t="s">
        <v>797</v>
      </c>
      <c r="AE222" s="12">
        <v>0</v>
      </c>
      <c r="AF222" s="54" t="s">
        <v>797</v>
      </c>
      <c r="AG222" s="12">
        <v>0</v>
      </c>
      <c r="AH222" s="54" t="s">
        <v>797</v>
      </c>
      <c r="AI222" s="12">
        <v>0</v>
      </c>
      <c r="AJ222" s="54" t="s">
        <v>797</v>
      </c>
      <c r="AK222" s="12">
        <v>0</v>
      </c>
      <c r="AL222" s="54" t="s">
        <v>797</v>
      </c>
      <c r="AM222" s="12">
        <v>0</v>
      </c>
      <c r="AN222" s="54" t="s">
        <v>797</v>
      </c>
      <c r="AO222" s="12">
        <v>0</v>
      </c>
      <c r="AP222" s="183" t="s">
        <v>892</v>
      </c>
      <c r="AQ222" s="194">
        <v>4</v>
      </c>
      <c r="AR222" s="195" t="s">
        <v>797</v>
      </c>
      <c r="AS222" s="180">
        <v>0</v>
      </c>
      <c r="AT222" s="181">
        <v>4</v>
      </c>
      <c r="AU222" s="184">
        <v>0</v>
      </c>
      <c r="AV222" s="184">
        <v>0</v>
      </c>
      <c r="AW222" s="182" t="s">
        <v>797</v>
      </c>
      <c r="AX222" s="95" t="s">
        <v>897</v>
      </c>
      <c r="AY222" s="96" t="e">
        <v>#VALUE!</v>
      </c>
      <c r="AZ222" s="97">
        <v>0</v>
      </c>
    </row>
    <row r="223" spans="3:52" ht="15" customHeight="1" x14ac:dyDescent="0.25">
      <c r="C223" s="90">
        <f t="shared" si="83"/>
        <v>84</v>
      </c>
      <c r="D223" s="3" t="s">
        <v>99</v>
      </c>
      <c r="E223" s="225" t="str">
        <f>_xlfn.XLOOKUP(D223, '[1]Парный рейтинг'!$D$10:$D$826,'[1]Парный рейтинг'!$P$10:$P$826, "")</f>
        <v/>
      </c>
      <c r="F223" s="172" t="str">
        <f t="shared" si="66"/>
        <v/>
      </c>
      <c r="G223" s="207" t="e">
        <f t="shared" si="67"/>
        <v>#VALUE!</v>
      </c>
      <c r="H223" s="176" t="str">
        <f t="shared" si="84"/>
        <v/>
      </c>
      <c r="I223" s="27" t="str">
        <f t="shared" si="68"/>
        <v>4,0</v>
      </c>
      <c r="J223" s="208">
        <v>4</v>
      </c>
      <c r="K223" s="24" t="s">
        <v>797</v>
      </c>
      <c r="L223" s="2">
        <f t="shared" si="69"/>
        <v>0</v>
      </c>
      <c r="M223" s="5">
        <f t="shared" si="70"/>
        <v>4</v>
      </c>
      <c r="N223" s="196">
        <f t="shared" si="71"/>
        <v>0</v>
      </c>
      <c r="O223" s="196">
        <f t="shared" si="72"/>
        <v>0</v>
      </c>
      <c r="P223" s="17" t="str">
        <f t="shared" si="73"/>
        <v/>
      </c>
      <c r="Q223" s="16" t="str">
        <f t="shared" si="74"/>
        <v>n/a</v>
      </c>
      <c r="R223" s="10" t="e">
        <f t="shared" si="75"/>
        <v>#VALUE!</v>
      </c>
      <c r="S223" s="25">
        <f t="shared" si="76"/>
        <v>0</v>
      </c>
      <c r="T223" s="11">
        <f t="shared" si="77"/>
        <v>0</v>
      </c>
      <c r="U223" s="12" t="str">
        <f t="shared" si="78"/>
        <v xml:space="preserve"> </v>
      </c>
      <c r="V223" s="13">
        <f t="shared" si="79"/>
        <v>0</v>
      </c>
      <c r="W223" s="53">
        <f t="shared" si="80"/>
        <v>0</v>
      </c>
      <c r="X223" s="54">
        <f t="shared" si="81"/>
        <v>0</v>
      </c>
      <c r="Y223" s="15" t="str">
        <f t="shared" si="82"/>
        <v>-</v>
      </c>
      <c r="Z223" s="54" t="s">
        <v>797</v>
      </c>
      <c r="AA223" s="12">
        <v>0</v>
      </c>
      <c r="AB223" s="54" t="s">
        <v>797</v>
      </c>
      <c r="AC223" s="12">
        <v>0</v>
      </c>
      <c r="AD223" s="54" t="s">
        <v>797</v>
      </c>
      <c r="AE223" s="12">
        <v>0</v>
      </c>
      <c r="AF223" s="54" t="s">
        <v>797</v>
      </c>
      <c r="AG223" s="12">
        <v>0</v>
      </c>
      <c r="AH223" s="54" t="s">
        <v>797</v>
      </c>
      <c r="AI223" s="12">
        <v>0</v>
      </c>
      <c r="AJ223" s="54" t="s">
        <v>797</v>
      </c>
      <c r="AK223" s="12">
        <v>0</v>
      </c>
      <c r="AL223" s="54" t="s">
        <v>797</v>
      </c>
      <c r="AM223" s="12">
        <v>0</v>
      </c>
      <c r="AN223" s="54" t="s">
        <v>797</v>
      </c>
      <c r="AO223" s="12">
        <v>0</v>
      </c>
      <c r="AP223" s="183" t="s">
        <v>892</v>
      </c>
      <c r="AQ223" s="194">
        <v>4</v>
      </c>
      <c r="AR223" s="195" t="s">
        <v>797</v>
      </c>
      <c r="AS223" s="180">
        <v>0</v>
      </c>
      <c r="AT223" s="181">
        <v>4</v>
      </c>
      <c r="AU223" s="184">
        <v>0</v>
      </c>
      <c r="AV223" s="184">
        <v>0</v>
      </c>
      <c r="AW223" s="182" t="s">
        <v>797</v>
      </c>
      <c r="AX223" s="95" t="s">
        <v>897</v>
      </c>
      <c r="AY223" s="96" t="e">
        <v>#VALUE!</v>
      </c>
      <c r="AZ223" s="97">
        <v>0</v>
      </c>
    </row>
    <row r="224" spans="3:52" ht="15" customHeight="1" x14ac:dyDescent="0.25">
      <c r="C224" s="90">
        <f t="shared" si="83"/>
        <v>85</v>
      </c>
      <c r="D224" s="3" t="s">
        <v>100</v>
      </c>
      <c r="E224" s="225" t="str">
        <f>_xlfn.XLOOKUP(D224, '[1]Парный рейтинг'!$D$10:$D$826,'[1]Парный рейтинг'!$P$10:$P$826, "")</f>
        <v/>
      </c>
      <c r="F224" s="172" t="str">
        <f t="shared" si="66"/>
        <v/>
      </c>
      <c r="G224" s="207" t="e">
        <f t="shared" si="67"/>
        <v>#VALUE!</v>
      </c>
      <c r="H224" s="176" t="str">
        <f t="shared" si="84"/>
        <v/>
      </c>
      <c r="I224" s="27" t="str">
        <f t="shared" si="68"/>
        <v>4,0</v>
      </c>
      <c r="J224" s="208">
        <v>4</v>
      </c>
      <c r="K224" s="24" t="s">
        <v>797</v>
      </c>
      <c r="L224" s="2">
        <f t="shared" si="69"/>
        <v>0</v>
      </c>
      <c r="M224" s="5">
        <f t="shared" si="70"/>
        <v>4</v>
      </c>
      <c r="N224" s="196">
        <f t="shared" si="71"/>
        <v>0</v>
      </c>
      <c r="O224" s="196">
        <f t="shared" si="72"/>
        <v>0</v>
      </c>
      <c r="P224" s="17" t="str">
        <f t="shared" si="73"/>
        <v/>
      </c>
      <c r="Q224" s="16" t="str">
        <f t="shared" si="74"/>
        <v>n/a</v>
      </c>
      <c r="R224" s="10" t="e">
        <f t="shared" si="75"/>
        <v>#VALUE!</v>
      </c>
      <c r="S224" s="25">
        <f t="shared" si="76"/>
        <v>0</v>
      </c>
      <c r="T224" s="11">
        <f t="shared" si="77"/>
        <v>0</v>
      </c>
      <c r="U224" s="12" t="str">
        <f t="shared" si="78"/>
        <v xml:space="preserve"> </v>
      </c>
      <c r="V224" s="13">
        <f t="shared" si="79"/>
        <v>0</v>
      </c>
      <c r="W224" s="53">
        <f t="shared" si="80"/>
        <v>0</v>
      </c>
      <c r="X224" s="54">
        <f t="shared" si="81"/>
        <v>0</v>
      </c>
      <c r="Y224" s="15" t="str">
        <f t="shared" si="82"/>
        <v>-</v>
      </c>
      <c r="Z224" s="54" t="s">
        <v>797</v>
      </c>
      <c r="AA224" s="12">
        <v>0</v>
      </c>
      <c r="AB224" s="54" t="s">
        <v>797</v>
      </c>
      <c r="AC224" s="12">
        <v>0</v>
      </c>
      <c r="AD224" s="54" t="s">
        <v>797</v>
      </c>
      <c r="AE224" s="12">
        <v>0</v>
      </c>
      <c r="AF224" s="54" t="s">
        <v>797</v>
      </c>
      <c r="AG224" s="12">
        <v>0</v>
      </c>
      <c r="AH224" s="54" t="s">
        <v>797</v>
      </c>
      <c r="AI224" s="12">
        <v>0</v>
      </c>
      <c r="AJ224" s="54" t="s">
        <v>797</v>
      </c>
      <c r="AK224" s="12">
        <v>0</v>
      </c>
      <c r="AL224" s="54" t="s">
        <v>797</v>
      </c>
      <c r="AM224" s="12">
        <v>0</v>
      </c>
      <c r="AN224" s="54" t="s">
        <v>797</v>
      </c>
      <c r="AO224" s="12">
        <v>0</v>
      </c>
      <c r="AP224" s="183" t="s">
        <v>892</v>
      </c>
      <c r="AQ224" s="194">
        <v>4</v>
      </c>
      <c r="AR224" s="195" t="s">
        <v>797</v>
      </c>
      <c r="AS224" s="180">
        <v>0</v>
      </c>
      <c r="AT224" s="181">
        <v>4</v>
      </c>
      <c r="AU224" s="184">
        <v>0</v>
      </c>
      <c r="AV224" s="184">
        <v>0</v>
      </c>
      <c r="AW224" s="182" t="s">
        <v>797</v>
      </c>
      <c r="AX224" s="95" t="s">
        <v>897</v>
      </c>
      <c r="AY224" s="96" t="e">
        <v>#VALUE!</v>
      </c>
      <c r="AZ224" s="97">
        <v>0</v>
      </c>
    </row>
    <row r="225" spans="3:52" ht="15" customHeight="1" x14ac:dyDescent="0.25">
      <c r="C225" s="90">
        <f t="shared" si="83"/>
        <v>86</v>
      </c>
      <c r="D225" s="3" t="s">
        <v>68</v>
      </c>
      <c r="E225" s="225" t="str">
        <f>_xlfn.XLOOKUP(D225, '[1]Парный рейтинг'!$D$10:$D$826,'[1]Парный рейтинг'!$P$10:$P$826, "")</f>
        <v/>
      </c>
      <c r="F225" s="172" t="str">
        <f t="shared" si="66"/>
        <v/>
      </c>
      <c r="G225" s="207" t="e">
        <f t="shared" si="67"/>
        <v>#VALUE!</v>
      </c>
      <c r="H225" s="176" t="str">
        <f t="shared" si="84"/>
        <v/>
      </c>
      <c r="I225" s="27" t="str">
        <f t="shared" si="68"/>
        <v>4,0</v>
      </c>
      <c r="J225" s="208">
        <v>4</v>
      </c>
      <c r="K225" s="24" t="s">
        <v>797</v>
      </c>
      <c r="L225" s="2">
        <f t="shared" si="69"/>
        <v>0</v>
      </c>
      <c r="M225" s="5">
        <f t="shared" si="70"/>
        <v>4</v>
      </c>
      <c r="N225" s="196">
        <f t="shared" si="71"/>
        <v>0</v>
      </c>
      <c r="O225" s="196">
        <f t="shared" si="72"/>
        <v>0</v>
      </c>
      <c r="P225" s="17" t="str">
        <f t="shared" si="73"/>
        <v/>
      </c>
      <c r="Q225" s="16" t="str">
        <f t="shared" si="74"/>
        <v>n/a</v>
      </c>
      <c r="R225" s="10" t="e">
        <f t="shared" si="75"/>
        <v>#VALUE!</v>
      </c>
      <c r="S225" s="25">
        <f t="shared" si="76"/>
        <v>0</v>
      </c>
      <c r="T225" s="11">
        <f t="shared" si="77"/>
        <v>0</v>
      </c>
      <c r="U225" s="12" t="str">
        <f t="shared" si="78"/>
        <v xml:space="preserve"> </v>
      </c>
      <c r="V225" s="13">
        <f t="shared" si="79"/>
        <v>0</v>
      </c>
      <c r="W225" s="53">
        <f t="shared" si="80"/>
        <v>0</v>
      </c>
      <c r="X225" s="54">
        <f t="shared" si="81"/>
        <v>0</v>
      </c>
      <c r="Y225" s="15" t="str">
        <f t="shared" si="82"/>
        <v>-</v>
      </c>
      <c r="Z225" s="54" t="s">
        <v>797</v>
      </c>
      <c r="AA225" s="12">
        <v>0</v>
      </c>
      <c r="AB225" s="54" t="s">
        <v>797</v>
      </c>
      <c r="AC225" s="12">
        <v>0</v>
      </c>
      <c r="AD225" s="54" t="s">
        <v>797</v>
      </c>
      <c r="AE225" s="12">
        <v>0</v>
      </c>
      <c r="AF225" s="54" t="s">
        <v>797</v>
      </c>
      <c r="AG225" s="12">
        <v>0</v>
      </c>
      <c r="AH225" s="54" t="s">
        <v>797</v>
      </c>
      <c r="AI225" s="12">
        <v>0</v>
      </c>
      <c r="AJ225" s="54" t="s">
        <v>797</v>
      </c>
      <c r="AK225" s="12">
        <v>0</v>
      </c>
      <c r="AL225" s="54" t="s">
        <v>797</v>
      </c>
      <c r="AM225" s="12">
        <v>0</v>
      </c>
      <c r="AN225" s="54" t="s">
        <v>797</v>
      </c>
      <c r="AO225" s="12">
        <v>0</v>
      </c>
      <c r="AP225" s="183" t="s">
        <v>892</v>
      </c>
      <c r="AQ225" s="194">
        <v>4</v>
      </c>
      <c r="AR225" s="195" t="s">
        <v>797</v>
      </c>
      <c r="AS225" s="180">
        <v>0</v>
      </c>
      <c r="AT225" s="181">
        <v>4</v>
      </c>
      <c r="AU225" s="184">
        <v>0</v>
      </c>
      <c r="AV225" s="184">
        <v>0</v>
      </c>
      <c r="AW225" s="182" t="s">
        <v>797</v>
      </c>
      <c r="AX225" s="95" t="s">
        <v>897</v>
      </c>
      <c r="AY225" s="96" t="e">
        <v>#VALUE!</v>
      </c>
      <c r="AZ225" s="97">
        <v>0</v>
      </c>
    </row>
    <row r="226" spans="3:52" ht="15" customHeight="1" x14ac:dyDescent="0.25">
      <c r="C226" s="90">
        <f t="shared" si="83"/>
        <v>87</v>
      </c>
      <c r="D226" s="3" t="s">
        <v>67</v>
      </c>
      <c r="E226" s="225" t="str">
        <f>_xlfn.XLOOKUP(D226, '[1]Парный рейтинг'!$D$10:$D$826,'[1]Парный рейтинг'!$P$10:$P$826, "")</f>
        <v/>
      </c>
      <c r="F226" s="172" t="str">
        <f t="shared" si="66"/>
        <v/>
      </c>
      <c r="G226" s="207" t="e">
        <f t="shared" si="67"/>
        <v>#VALUE!</v>
      </c>
      <c r="H226" s="176" t="str">
        <f t="shared" si="84"/>
        <v/>
      </c>
      <c r="I226" s="27" t="str">
        <f t="shared" si="68"/>
        <v>4,0</v>
      </c>
      <c r="J226" s="208">
        <v>4</v>
      </c>
      <c r="K226" s="24" t="s">
        <v>797</v>
      </c>
      <c r="L226" s="2">
        <f t="shared" si="69"/>
        <v>0</v>
      </c>
      <c r="M226" s="5">
        <f t="shared" si="70"/>
        <v>4</v>
      </c>
      <c r="N226" s="196">
        <f t="shared" si="71"/>
        <v>0</v>
      </c>
      <c r="O226" s="196">
        <f t="shared" si="72"/>
        <v>0</v>
      </c>
      <c r="P226" s="17" t="str">
        <f t="shared" si="73"/>
        <v/>
      </c>
      <c r="Q226" s="16" t="str">
        <f t="shared" si="74"/>
        <v>n/a</v>
      </c>
      <c r="R226" s="10" t="e">
        <f t="shared" si="75"/>
        <v>#VALUE!</v>
      </c>
      <c r="S226" s="25">
        <f t="shared" si="76"/>
        <v>0</v>
      </c>
      <c r="T226" s="11">
        <f t="shared" si="77"/>
        <v>0</v>
      </c>
      <c r="U226" s="12" t="str">
        <f t="shared" si="78"/>
        <v xml:space="preserve"> </v>
      </c>
      <c r="V226" s="13">
        <f t="shared" si="79"/>
        <v>0</v>
      </c>
      <c r="W226" s="53">
        <f t="shared" si="80"/>
        <v>0</v>
      </c>
      <c r="X226" s="54">
        <f t="shared" si="81"/>
        <v>0</v>
      </c>
      <c r="Y226" s="15" t="str">
        <f t="shared" si="82"/>
        <v>-</v>
      </c>
      <c r="Z226" s="54" t="s">
        <v>797</v>
      </c>
      <c r="AA226" s="12">
        <v>0</v>
      </c>
      <c r="AB226" s="54" t="s">
        <v>797</v>
      </c>
      <c r="AC226" s="12">
        <v>0</v>
      </c>
      <c r="AD226" s="54" t="s">
        <v>797</v>
      </c>
      <c r="AE226" s="12">
        <v>0</v>
      </c>
      <c r="AF226" s="54" t="s">
        <v>797</v>
      </c>
      <c r="AG226" s="12">
        <v>0</v>
      </c>
      <c r="AH226" s="54" t="s">
        <v>797</v>
      </c>
      <c r="AI226" s="12">
        <v>0</v>
      </c>
      <c r="AJ226" s="54" t="s">
        <v>797</v>
      </c>
      <c r="AK226" s="12">
        <v>0</v>
      </c>
      <c r="AL226" s="54" t="s">
        <v>797</v>
      </c>
      <c r="AM226" s="12">
        <v>0</v>
      </c>
      <c r="AN226" s="54" t="s">
        <v>797</v>
      </c>
      <c r="AO226" s="12">
        <v>0</v>
      </c>
      <c r="AP226" s="183" t="s">
        <v>892</v>
      </c>
      <c r="AQ226" s="194">
        <v>4</v>
      </c>
      <c r="AR226" s="195" t="s">
        <v>797</v>
      </c>
      <c r="AS226" s="180">
        <v>0</v>
      </c>
      <c r="AT226" s="181">
        <v>4</v>
      </c>
      <c r="AU226" s="184">
        <v>0</v>
      </c>
      <c r="AV226" s="184">
        <v>0</v>
      </c>
      <c r="AW226" s="186" t="s">
        <v>797</v>
      </c>
      <c r="AX226" s="95" t="s">
        <v>897</v>
      </c>
      <c r="AY226" s="96" t="e">
        <v>#VALUE!</v>
      </c>
      <c r="AZ226" s="97">
        <v>0</v>
      </c>
    </row>
    <row r="227" spans="3:52" ht="15" customHeight="1" x14ac:dyDescent="0.25">
      <c r="C227" s="90">
        <f t="shared" si="83"/>
        <v>88</v>
      </c>
      <c r="D227" s="3" t="s">
        <v>102</v>
      </c>
      <c r="E227" s="225" t="str">
        <f>_xlfn.XLOOKUP(D227, '[1]Парный рейтинг'!$D$10:$D$826,'[1]Парный рейтинг'!$P$10:$P$826, "")</f>
        <v/>
      </c>
      <c r="F227" s="172" t="str">
        <f t="shared" si="66"/>
        <v/>
      </c>
      <c r="G227" s="207" t="e">
        <f t="shared" si="67"/>
        <v>#VALUE!</v>
      </c>
      <c r="H227" s="176" t="str">
        <f t="shared" si="84"/>
        <v/>
      </c>
      <c r="I227" s="27" t="str">
        <f t="shared" si="68"/>
        <v>4,0</v>
      </c>
      <c r="J227" s="208">
        <v>4</v>
      </c>
      <c r="K227" s="24" t="s">
        <v>797</v>
      </c>
      <c r="L227" s="2">
        <f t="shared" si="69"/>
        <v>0</v>
      </c>
      <c r="M227" s="5">
        <f t="shared" si="70"/>
        <v>4</v>
      </c>
      <c r="N227" s="196">
        <f t="shared" si="71"/>
        <v>0</v>
      </c>
      <c r="O227" s="196">
        <f t="shared" si="72"/>
        <v>0</v>
      </c>
      <c r="P227" s="17" t="str">
        <f t="shared" si="73"/>
        <v/>
      </c>
      <c r="Q227" s="16" t="str">
        <f t="shared" si="74"/>
        <v>n/a</v>
      </c>
      <c r="R227" s="10" t="e">
        <f t="shared" si="75"/>
        <v>#VALUE!</v>
      </c>
      <c r="S227" s="25">
        <f t="shared" si="76"/>
        <v>0</v>
      </c>
      <c r="T227" s="11">
        <f t="shared" si="77"/>
        <v>0</v>
      </c>
      <c r="U227" s="12" t="str">
        <f t="shared" si="78"/>
        <v xml:space="preserve"> </v>
      </c>
      <c r="V227" s="13">
        <f t="shared" si="79"/>
        <v>0</v>
      </c>
      <c r="W227" s="53">
        <f t="shared" si="80"/>
        <v>0</v>
      </c>
      <c r="X227" s="54">
        <f t="shared" si="81"/>
        <v>0</v>
      </c>
      <c r="Y227" s="15" t="str">
        <f t="shared" si="82"/>
        <v>-</v>
      </c>
      <c r="Z227" s="54" t="s">
        <v>797</v>
      </c>
      <c r="AA227" s="12">
        <v>0</v>
      </c>
      <c r="AB227" s="54" t="s">
        <v>797</v>
      </c>
      <c r="AC227" s="12">
        <v>0</v>
      </c>
      <c r="AD227" s="54" t="s">
        <v>797</v>
      </c>
      <c r="AE227" s="12">
        <v>0</v>
      </c>
      <c r="AF227" s="54" t="s">
        <v>797</v>
      </c>
      <c r="AG227" s="12">
        <v>0</v>
      </c>
      <c r="AH227" s="54" t="s">
        <v>797</v>
      </c>
      <c r="AI227" s="12">
        <v>0</v>
      </c>
      <c r="AJ227" s="54" t="s">
        <v>797</v>
      </c>
      <c r="AK227" s="12">
        <v>0</v>
      </c>
      <c r="AL227" s="54" t="s">
        <v>797</v>
      </c>
      <c r="AM227" s="12">
        <v>0</v>
      </c>
      <c r="AN227" s="54" t="s">
        <v>797</v>
      </c>
      <c r="AO227" s="12">
        <v>0</v>
      </c>
      <c r="AP227" s="183" t="s">
        <v>892</v>
      </c>
      <c r="AQ227" s="194">
        <v>4</v>
      </c>
      <c r="AR227" s="195" t="s">
        <v>797</v>
      </c>
      <c r="AS227" s="180">
        <v>0</v>
      </c>
      <c r="AT227" s="181">
        <v>4</v>
      </c>
      <c r="AU227" s="184">
        <v>0</v>
      </c>
      <c r="AV227" s="184">
        <v>0</v>
      </c>
      <c r="AW227" s="186" t="s">
        <v>797</v>
      </c>
      <c r="AX227" s="95" t="s">
        <v>897</v>
      </c>
      <c r="AY227" s="96" t="e">
        <v>#VALUE!</v>
      </c>
      <c r="AZ227" s="97">
        <v>0</v>
      </c>
    </row>
    <row r="228" spans="3:52" ht="15" customHeight="1" x14ac:dyDescent="0.25">
      <c r="C228" s="90">
        <f t="shared" si="83"/>
        <v>89</v>
      </c>
      <c r="D228" s="3" t="s">
        <v>4</v>
      </c>
      <c r="E228" s="225" t="str">
        <f>_xlfn.XLOOKUP(D228, '[1]Парный рейтинг'!$D$10:$D$826,'[1]Парный рейтинг'!$P$10:$P$826, "")</f>
        <v/>
      </c>
      <c r="F228" s="172" t="str">
        <f t="shared" si="66"/>
        <v/>
      </c>
      <c r="G228" s="207" t="e">
        <f t="shared" si="67"/>
        <v>#VALUE!</v>
      </c>
      <c r="H228" s="176" t="str">
        <f t="shared" si="84"/>
        <v/>
      </c>
      <c r="I228" s="27" t="str">
        <f t="shared" si="68"/>
        <v>4,0</v>
      </c>
      <c r="J228" s="208">
        <v>4</v>
      </c>
      <c r="K228" s="24" t="s">
        <v>797</v>
      </c>
      <c r="L228" s="2">
        <f t="shared" si="69"/>
        <v>0</v>
      </c>
      <c r="M228" s="5">
        <f t="shared" si="70"/>
        <v>4</v>
      </c>
      <c r="N228" s="196">
        <f t="shared" si="71"/>
        <v>0</v>
      </c>
      <c r="O228" s="196">
        <f t="shared" si="72"/>
        <v>0</v>
      </c>
      <c r="P228" s="17" t="str">
        <f t="shared" si="73"/>
        <v/>
      </c>
      <c r="Q228" s="16" t="str">
        <f t="shared" si="74"/>
        <v>n/a</v>
      </c>
      <c r="R228" s="10" t="e">
        <f t="shared" si="75"/>
        <v>#VALUE!</v>
      </c>
      <c r="S228" s="25">
        <f t="shared" si="76"/>
        <v>0</v>
      </c>
      <c r="T228" s="11">
        <f t="shared" si="77"/>
        <v>0</v>
      </c>
      <c r="U228" s="12" t="str">
        <f t="shared" si="78"/>
        <v xml:space="preserve"> </v>
      </c>
      <c r="V228" s="13">
        <f t="shared" si="79"/>
        <v>0</v>
      </c>
      <c r="W228" s="53">
        <f t="shared" si="80"/>
        <v>0</v>
      </c>
      <c r="X228" s="54">
        <f t="shared" si="81"/>
        <v>0</v>
      </c>
      <c r="Y228" s="15" t="str">
        <f t="shared" si="82"/>
        <v>-</v>
      </c>
      <c r="Z228" s="54" t="s">
        <v>797</v>
      </c>
      <c r="AA228" s="12">
        <v>0</v>
      </c>
      <c r="AB228" s="54" t="s">
        <v>797</v>
      </c>
      <c r="AC228" s="12">
        <v>0</v>
      </c>
      <c r="AD228" s="54" t="s">
        <v>797</v>
      </c>
      <c r="AE228" s="12">
        <v>0</v>
      </c>
      <c r="AF228" s="54" t="s">
        <v>797</v>
      </c>
      <c r="AG228" s="12">
        <v>0</v>
      </c>
      <c r="AH228" s="54" t="s">
        <v>797</v>
      </c>
      <c r="AI228" s="12">
        <v>0</v>
      </c>
      <c r="AJ228" s="54" t="s">
        <v>797</v>
      </c>
      <c r="AK228" s="12">
        <v>0</v>
      </c>
      <c r="AL228" s="54" t="s">
        <v>797</v>
      </c>
      <c r="AM228" s="12">
        <v>0</v>
      </c>
      <c r="AN228" s="54" t="s">
        <v>797</v>
      </c>
      <c r="AO228" s="12">
        <v>0</v>
      </c>
      <c r="AP228" s="183" t="s">
        <v>892</v>
      </c>
      <c r="AQ228" s="194">
        <v>4</v>
      </c>
      <c r="AR228" s="195" t="s">
        <v>797</v>
      </c>
      <c r="AS228" s="180">
        <v>0</v>
      </c>
      <c r="AT228" s="181">
        <v>4</v>
      </c>
      <c r="AU228" s="184">
        <v>0</v>
      </c>
      <c r="AV228" s="184">
        <v>0</v>
      </c>
      <c r="AW228" s="186" t="s">
        <v>797</v>
      </c>
      <c r="AX228" s="95" t="s">
        <v>897</v>
      </c>
      <c r="AY228" s="96" t="e">
        <v>#VALUE!</v>
      </c>
      <c r="AZ228" s="97">
        <v>0</v>
      </c>
    </row>
    <row r="229" spans="3:52" ht="15" customHeight="1" x14ac:dyDescent="0.25">
      <c r="C229" s="90">
        <f t="shared" si="83"/>
        <v>90</v>
      </c>
      <c r="D229" s="3" t="s">
        <v>46</v>
      </c>
      <c r="E229" s="225" t="str">
        <f>_xlfn.XLOOKUP(D229, '[1]Парный рейтинг'!$D$10:$D$826,'[1]Парный рейтинг'!$P$10:$P$826, "")</f>
        <v/>
      </c>
      <c r="F229" s="172" t="str">
        <f t="shared" si="66"/>
        <v/>
      </c>
      <c r="G229" s="207" t="e">
        <f t="shared" si="67"/>
        <v>#VALUE!</v>
      </c>
      <c r="H229" s="176" t="str">
        <f t="shared" si="84"/>
        <v/>
      </c>
      <c r="I229" s="27" t="str">
        <f t="shared" si="68"/>
        <v>4,0</v>
      </c>
      <c r="J229" s="208">
        <v>4</v>
      </c>
      <c r="K229" s="24" t="s">
        <v>797</v>
      </c>
      <c r="L229" s="2">
        <f t="shared" si="69"/>
        <v>0</v>
      </c>
      <c r="M229" s="5">
        <f t="shared" si="70"/>
        <v>4</v>
      </c>
      <c r="N229" s="196">
        <f t="shared" si="71"/>
        <v>0</v>
      </c>
      <c r="O229" s="196">
        <f t="shared" si="72"/>
        <v>0</v>
      </c>
      <c r="P229" s="17" t="str">
        <f t="shared" si="73"/>
        <v/>
      </c>
      <c r="Q229" s="16" t="str">
        <f t="shared" si="74"/>
        <v>n/a</v>
      </c>
      <c r="R229" s="10" t="e">
        <f t="shared" si="75"/>
        <v>#VALUE!</v>
      </c>
      <c r="S229" s="25">
        <f t="shared" si="76"/>
        <v>0</v>
      </c>
      <c r="T229" s="11">
        <f t="shared" si="77"/>
        <v>0</v>
      </c>
      <c r="U229" s="12" t="str">
        <f t="shared" si="78"/>
        <v xml:space="preserve"> </v>
      </c>
      <c r="V229" s="13">
        <f t="shared" si="79"/>
        <v>0</v>
      </c>
      <c r="W229" s="53">
        <f t="shared" si="80"/>
        <v>0</v>
      </c>
      <c r="X229" s="54">
        <f t="shared" si="81"/>
        <v>0</v>
      </c>
      <c r="Y229" s="15" t="str">
        <f t="shared" si="82"/>
        <v>-</v>
      </c>
      <c r="Z229" s="54" t="s">
        <v>797</v>
      </c>
      <c r="AA229" s="12">
        <v>0</v>
      </c>
      <c r="AB229" s="54" t="s">
        <v>797</v>
      </c>
      <c r="AC229" s="12">
        <v>0</v>
      </c>
      <c r="AD229" s="54" t="s">
        <v>797</v>
      </c>
      <c r="AE229" s="12">
        <v>0</v>
      </c>
      <c r="AF229" s="54" t="s">
        <v>797</v>
      </c>
      <c r="AG229" s="12">
        <v>0</v>
      </c>
      <c r="AH229" s="54" t="s">
        <v>797</v>
      </c>
      <c r="AI229" s="12">
        <v>0</v>
      </c>
      <c r="AJ229" s="54" t="s">
        <v>797</v>
      </c>
      <c r="AK229" s="12">
        <v>0</v>
      </c>
      <c r="AL229" s="54" t="s">
        <v>797</v>
      </c>
      <c r="AM229" s="12">
        <v>0</v>
      </c>
      <c r="AN229" s="54" t="s">
        <v>797</v>
      </c>
      <c r="AO229" s="12">
        <v>0</v>
      </c>
      <c r="AP229" s="183" t="s">
        <v>892</v>
      </c>
      <c r="AQ229" s="194">
        <v>4</v>
      </c>
      <c r="AR229" s="195" t="s">
        <v>797</v>
      </c>
      <c r="AS229" s="180">
        <v>0</v>
      </c>
      <c r="AT229" s="181">
        <v>4</v>
      </c>
      <c r="AU229" s="184">
        <v>0</v>
      </c>
      <c r="AV229" s="184">
        <v>0</v>
      </c>
      <c r="AW229" s="186" t="s">
        <v>797</v>
      </c>
      <c r="AX229" s="95" t="s">
        <v>897</v>
      </c>
      <c r="AY229" s="96" t="e">
        <v>#VALUE!</v>
      </c>
      <c r="AZ229" s="97">
        <v>0</v>
      </c>
    </row>
    <row r="230" spans="3:52" ht="15" customHeight="1" x14ac:dyDescent="0.25">
      <c r="C230" s="90">
        <f t="shared" si="83"/>
        <v>91</v>
      </c>
      <c r="D230" s="3" t="s">
        <v>103</v>
      </c>
      <c r="E230" s="225" t="str">
        <f>_xlfn.XLOOKUP(D230, '[1]Парный рейтинг'!$D$10:$D$826,'[1]Парный рейтинг'!$P$10:$P$826, "")</f>
        <v/>
      </c>
      <c r="F230" s="172" t="str">
        <f t="shared" si="66"/>
        <v/>
      </c>
      <c r="G230" s="207" t="e">
        <f t="shared" si="67"/>
        <v>#VALUE!</v>
      </c>
      <c r="H230" s="176" t="str">
        <f t="shared" si="84"/>
        <v/>
      </c>
      <c r="I230" s="27" t="str">
        <f t="shared" si="68"/>
        <v>4,0</v>
      </c>
      <c r="J230" s="208">
        <v>4</v>
      </c>
      <c r="K230" s="24" t="s">
        <v>797</v>
      </c>
      <c r="L230" s="2">
        <f t="shared" si="69"/>
        <v>0</v>
      </c>
      <c r="M230" s="5">
        <f t="shared" si="70"/>
        <v>4</v>
      </c>
      <c r="N230" s="196">
        <f t="shared" si="71"/>
        <v>0</v>
      </c>
      <c r="O230" s="196">
        <f t="shared" si="72"/>
        <v>0</v>
      </c>
      <c r="P230" s="17" t="str">
        <f t="shared" si="73"/>
        <v/>
      </c>
      <c r="Q230" s="16" t="str">
        <f t="shared" si="74"/>
        <v>n/a</v>
      </c>
      <c r="R230" s="10" t="e">
        <f t="shared" si="75"/>
        <v>#VALUE!</v>
      </c>
      <c r="S230" s="25">
        <f t="shared" si="76"/>
        <v>0</v>
      </c>
      <c r="T230" s="11">
        <f t="shared" si="77"/>
        <v>0</v>
      </c>
      <c r="U230" s="12" t="str">
        <f t="shared" si="78"/>
        <v xml:space="preserve"> </v>
      </c>
      <c r="V230" s="13">
        <f t="shared" si="79"/>
        <v>0</v>
      </c>
      <c r="W230" s="53">
        <f t="shared" si="80"/>
        <v>0</v>
      </c>
      <c r="X230" s="54">
        <f t="shared" si="81"/>
        <v>0</v>
      </c>
      <c r="Y230" s="15" t="str">
        <f t="shared" si="82"/>
        <v>-</v>
      </c>
      <c r="Z230" s="54" t="s">
        <v>797</v>
      </c>
      <c r="AA230" s="12">
        <v>0</v>
      </c>
      <c r="AB230" s="54" t="s">
        <v>797</v>
      </c>
      <c r="AC230" s="12">
        <v>0</v>
      </c>
      <c r="AD230" s="54" t="s">
        <v>797</v>
      </c>
      <c r="AE230" s="12">
        <v>0</v>
      </c>
      <c r="AF230" s="54" t="s">
        <v>797</v>
      </c>
      <c r="AG230" s="12">
        <v>0</v>
      </c>
      <c r="AH230" s="54" t="s">
        <v>797</v>
      </c>
      <c r="AI230" s="12">
        <v>0</v>
      </c>
      <c r="AJ230" s="54" t="s">
        <v>797</v>
      </c>
      <c r="AK230" s="12">
        <v>0</v>
      </c>
      <c r="AL230" s="54" t="s">
        <v>797</v>
      </c>
      <c r="AM230" s="12">
        <v>0</v>
      </c>
      <c r="AN230" s="54" t="s">
        <v>797</v>
      </c>
      <c r="AO230" s="12">
        <v>0</v>
      </c>
      <c r="AP230" s="183" t="s">
        <v>892</v>
      </c>
      <c r="AQ230" s="194">
        <v>4</v>
      </c>
      <c r="AR230" s="195" t="s">
        <v>797</v>
      </c>
      <c r="AS230" s="180">
        <v>0</v>
      </c>
      <c r="AT230" s="181">
        <v>4</v>
      </c>
      <c r="AU230" s="184">
        <v>0</v>
      </c>
      <c r="AV230" s="184">
        <v>0</v>
      </c>
      <c r="AW230" s="186" t="s">
        <v>797</v>
      </c>
      <c r="AX230" s="95" t="s">
        <v>897</v>
      </c>
      <c r="AY230" s="96" t="e">
        <v>#VALUE!</v>
      </c>
      <c r="AZ230" s="97">
        <v>0</v>
      </c>
    </row>
    <row r="231" spans="3:52" ht="15" customHeight="1" x14ac:dyDescent="0.25">
      <c r="C231" s="90">
        <f t="shared" si="83"/>
        <v>92</v>
      </c>
      <c r="D231" s="3" t="s">
        <v>70</v>
      </c>
      <c r="E231" s="225" t="str">
        <f>_xlfn.XLOOKUP(D231, '[1]Парный рейтинг'!$D$10:$D$826,'[1]Парный рейтинг'!$P$10:$P$826, "")</f>
        <v/>
      </c>
      <c r="F231" s="172" t="str">
        <f t="shared" si="66"/>
        <v/>
      </c>
      <c r="G231" s="207" t="e">
        <f t="shared" si="67"/>
        <v>#VALUE!</v>
      </c>
      <c r="H231" s="176" t="str">
        <f t="shared" si="84"/>
        <v/>
      </c>
      <c r="I231" s="27" t="str">
        <f t="shared" si="68"/>
        <v>4,0</v>
      </c>
      <c r="J231" s="208">
        <v>4</v>
      </c>
      <c r="K231" s="24" t="s">
        <v>797</v>
      </c>
      <c r="L231" s="2">
        <f t="shared" si="69"/>
        <v>0</v>
      </c>
      <c r="M231" s="5">
        <f t="shared" si="70"/>
        <v>4</v>
      </c>
      <c r="N231" s="196">
        <f t="shared" si="71"/>
        <v>0</v>
      </c>
      <c r="O231" s="196">
        <f t="shared" si="72"/>
        <v>0</v>
      </c>
      <c r="P231" s="17" t="str">
        <f t="shared" si="73"/>
        <v/>
      </c>
      <c r="Q231" s="16" t="str">
        <f t="shared" si="74"/>
        <v>n/a</v>
      </c>
      <c r="R231" s="10" t="e">
        <f t="shared" si="75"/>
        <v>#VALUE!</v>
      </c>
      <c r="S231" s="25">
        <f t="shared" si="76"/>
        <v>0</v>
      </c>
      <c r="T231" s="11">
        <f t="shared" si="77"/>
        <v>0</v>
      </c>
      <c r="U231" s="12" t="str">
        <f t="shared" si="78"/>
        <v xml:space="preserve"> </v>
      </c>
      <c r="V231" s="13">
        <f t="shared" si="79"/>
        <v>0</v>
      </c>
      <c r="W231" s="53">
        <f t="shared" si="80"/>
        <v>0</v>
      </c>
      <c r="X231" s="54">
        <f t="shared" si="81"/>
        <v>0</v>
      </c>
      <c r="Y231" s="15" t="str">
        <f t="shared" si="82"/>
        <v>-</v>
      </c>
      <c r="Z231" s="54" t="s">
        <v>797</v>
      </c>
      <c r="AA231" s="12">
        <v>0</v>
      </c>
      <c r="AB231" s="54" t="s">
        <v>797</v>
      </c>
      <c r="AC231" s="12">
        <v>0</v>
      </c>
      <c r="AD231" s="54" t="s">
        <v>797</v>
      </c>
      <c r="AE231" s="12">
        <v>0</v>
      </c>
      <c r="AF231" s="54" t="s">
        <v>797</v>
      </c>
      <c r="AG231" s="12">
        <v>0</v>
      </c>
      <c r="AH231" s="54" t="s">
        <v>797</v>
      </c>
      <c r="AI231" s="12">
        <v>0</v>
      </c>
      <c r="AJ231" s="54" t="s">
        <v>797</v>
      </c>
      <c r="AK231" s="12">
        <v>0</v>
      </c>
      <c r="AL231" s="54" t="s">
        <v>797</v>
      </c>
      <c r="AM231" s="12">
        <v>0</v>
      </c>
      <c r="AN231" s="54" t="s">
        <v>797</v>
      </c>
      <c r="AO231" s="12">
        <v>0</v>
      </c>
      <c r="AP231" s="183" t="s">
        <v>892</v>
      </c>
      <c r="AQ231" s="194">
        <v>4</v>
      </c>
      <c r="AR231" s="195" t="s">
        <v>797</v>
      </c>
      <c r="AS231" s="180">
        <v>0</v>
      </c>
      <c r="AT231" s="181">
        <v>4</v>
      </c>
      <c r="AU231" s="184">
        <v>0</v>
      </c>
      <c r="AV231" s="184">
        <v>0</v>
      </c>
      <c r="AW231" s="186" t="s">
        <v>797</v>
      </c>
      <c r="AX231" s="95" t="s">
        <v>897</v>
      </c>
      <c r="AY231" s="96" t="e">
        <v>#VALUE!</v>
      </c>
      <c r="AZ231" s="97">
        <v>0</v>
      </c>
    </row>
    <row r="232" spans="3:52" ht="15" customHeight="1" x14ac:dyDescent="0.25">
      <c r="C232" s="90">
        <f t="shared" si="83"/>
        <v>93</v>
      </c>
      <c r="D232" s="3" t="s">
        <v>50</v>
      </c>
      <c r="E232" s="225" t="str">
        <f>_xlfn.XLOOKUP(D232, '[1]Парный рейтинг'!$D$10:$D$826,'[1]Парный рейтинг'!$P$10:$P$826, "")</f>
        <v/>
      </c>
      <c r="F232" s="172" t="str">
        <f t="shared" si="66"/>
        <v/>
      </c>
      <c r="G232" s="207" t="e">
        <f t="shared" si="67"/>
        <v>#VALUE!</v>
      </c>
      <c r="H232" s="176" t="str">
        <f t="shared" si="84"/>
        <v/>
      </c>
      <c r="I232" s="27" t="str">
        <f t="shared" si="68"/>
        <v>4,0</v>
      </c>
      <c r="J232" s="208">
        <v>4</v>
      </c>
      <c r="K232" s="24" t="s">
        <v>797</v>
      </c>
      <c r="L232" s="2">
        <f t="shared" si="69"/>
        <v>0</v>
      </c>
      <c r="M232" s="5">
        <f t="shared" si="70"/>
        <v>4</v>
      </c>
      <c r="N232" s="196">
        <f t="shared" si="71"/>
        <v>0</v>
      </c>
      <c r="O232" s="196">
        <f t="shared" si="72"/>
        <v>0</v>
      </c>
      <c r="P232" s="17" t="str">
        <f t="shared" si="73"/>
        <v/>
      </c>
      <c r="Q232" s="16" t="str">
        <f t="shared" si="74"/>
        <v>n/a</v>
      </c>
      <c r="R232" s="10" t="e">
        <f t="shared" si="75"/>
        <v>#VALUE!</v>
      </c>
      <c r="S232" s="25">
        <f t="shared" si="76"/>
        <v>0</v>
      </c>
      <c r="T232" s="11">
        <f t="shared" si="77"/>
        <v>0</v>
      </c>
      <c r="U232" s="12" t="str">
        <f t="shared" si="78"/>
        <v xml:space="preserve"> </v>
      </c>
      <c r="V232" s="13">
        <f t="shared" si="79"/>
        <v>0</v>
      </c>
      <c r="W232" s="53">
        <f t="shared" si="80"/>
        <v>0</v>
      </c>
      <c r="X232" s="54">
        <f t="shared" si="81"/>
        <v>0</v>
      </c>
      <c r="Y232" s="15" t="str">
        <f t="shared" si="82"/>
        <v>-</v>
      </c>
      <c r="Z232" s="54" t="s">
        <v>797</v>
      </c>
      <c r="AA232" s="12">
        <v>0</v>
      </c>
      <c r="AB232" s="54" t="s">
        <v>797</v>
      </c>
      <c r="AC232" s="12">
        <v>0</v>
      </c>
      <c r="AD232" s="54" t="s">
        <v>797</v>
      </c>
      <c r="AE232" s="12">
        <v>0</v>
      </c>
      <c r="AF232" s="54" t="s">
        <v>797</v>
      </c>
      <c r="AG232" s="12">
        <v>0</v>
      </c>
      <c r="AH232" s="54" t="s">
        <v>797</v>
      </c>
      <c r="AI232" s="12">
        <v>0</v>
      </c>
      <c r="AJ232" s="54" t="s">
        <v>797</v>
      </c>
      <c r="AK232" s="12">
        <v>0</v>
      </c>
      <c r="AL232" s="54" t="s">
        <v>797</v>
      </c>
      <c r="AM232" s="12">
        <v>0</v>
      </c>
      <c r="AN232" s="54" t="s">
        <v>797</v>
      </c>
      <c r="AO232" s="12">
        <v>0</v>
      </c>
      <c r="AP232" s="183" t="s">
        <v>892</v>
      </c>
      <c r="AQ232" s="194">
        <v>4</v>
      </c>
      <c r="AR232" s="195" t="s">
        <v>797</v>
      </c>
      <c r="AS232" s="180">
        <v>0</v>
      </c>
      <c r="AT232" s="181">
        <v>4</v>
      </c>
      <c r="AU232" s="184">
        <v>0</v>
      </c>
      <c r="AV232" s="184">
        <v>0</v>
      </c>
      <c r="AW232" s="186" t="s">
        <v>797</v>
      </c>
      <c r="AX232" s="95" t="s">
        <v>897</v>
      </c>
      <c r="AY232" s="96" t="e">
        <v>#VALUE!</v>
      </c>
      <c r="AZ232" s="97">
        <v>0</v>
      </c>
    </row>
    <row r="233" spans="3:52" ht="15" customHeight="1" x14ac:dyDescent="0.25">
      <c r="C233" s="90">
        <f t="shared" si="83"/>
        <v>94</v>
      </c>
      <c r="D233" s="3" t="s">
        <v>106</v>
      </c>
      <c r="E233" s="225" t="str">
        <f>_xlfn.XLOOKUP(D233, '[1]Парный рейтинг'!$D$10:$D$826,'[1]Парный рейтинг'!$P$10:$P$826, "")</f>
        <v/>
      </c>
      <c r="F233" s="172" t="str">
        <f t="shared" si="66"/>
        <v/>
      </c>
      <c r="G233" s="207" t="e">
        <f t="shared" si="67"/>
        <v>#VALUE!</v>
      </c>
      <c r="H233" s="176" t="str">
        <f t="shared" si="84"/>
        <v/>
      </c>
      <c r="I233" s="27" t="str">
        <f t="shared" si="68"/>
        <v>4,0</v>
      </c>
      <c r="J233" s="208">
        <v>4</v>
      </c>
      <c r="K233" s="24" t="s">
        <v>797</v>
      </c>
      <c r="L233" s="2">
        <f t="shared" si="69"/>
        <v>0</v>
      </c>
      <c r="M233" s="5">
        <f t="shared" si="70"/>
        <v>4</v>
      </c>
      <c r="N233" s="196">
        <f t="shared" si="71"/>
        <v>0</v>
      </c>
      <c r="O233" s="196">
        <f t="shared" si="72"/>
        <v>0</v>
      </c>
      <c r="P233" s="17" t="str">
        <f t="shared" si="73"/>
        <v/>
      </c>
      <c r="Q233" s="16" t="str">
        <f t="shared" si="74"/>
        <v>n/a</v>
      </c>
      <c r="R233" s="10" t="e">
        <f t="shared" si="75"/>
        <v>#VALUE!</v>
      </c>
      <c r="S233" s="25">
        <f t="shared" si="76"/>
        <v>0</v>
      </c>
      <c r="T233" s="11">
        <f t="shared" si="77"/>
        <v>0</v>
      </c>
      <c r="U233" s="12" t="str">
        <f t="shared" si="78"/>
        <v xml:space="preserve"> </v>
      </c>
      <c r="V233" s="13">
        <f t="shared" si="79"/>
        <v>0</v>
      </c>
      <c r="W233" s="53">
        <f t="shared" si="80"/>
        <v>0</v>
      </c>
      <c r="X233" s="54">
        <f t="shared" si="81"/>
        <v>0</v>
      </c>
      <c r="Y233" s="15" t="str">
        <f t="shared" si="82"/>
        <v>-</v>
      </c>
      <c r="Z233" s="54" t="s">
        <v>797</v>
      </c>
      <c r="AA233" s="12">
        <v>0</v>
      </c>
      <c r="AB233" s="54" t="s">
        <v>797</v>
      </c>
      <c r="AC233" s="12">
        <v>0</v>
      </c>
      <c r="AD233" s="54" t="s">
        <v>797</v>
      </c>
      <c r="AE233" s="12">
        <v>0</v>
      </c>
      <c r="AF233" s="54" t="s">
        <v>797</v>
      </c>
      <c r="AG233" s="12">
        <v>0</v>
      </c>
      <c r="AH233" s="54" t="s">
        <v>797</v>
      </c>
      <c r="AI233" s="12">
        <v>0</v>
      </c>
      <c r="AJ233" s="54" t="s">
        <v>797</v>
      </c>
      <c r="AK233" s="12">
        <v>0</v>
      </c>
      <c r="AL233" s="54" t="s">
        <v>797</v>
      </c>
      <c r="AM233" s="12">
        <v>0</v>
      </c>
      <c r="AN233" s="54" t="s">
        <v>797</v>
      </c>
      <c r="AO233" s="12">
        <v>0</v>
      </c>
      <c r="AP233" s="183" t="s">
        <v>892</v>
      </c>
      <c r="AQ233" s="194">
        <v>4</v>
      </c>
      <c r="AR233" s="195" t="s">
        <v>797</v>
      </c>
      <c r="AS233" s="180">
        <v>0</v>
      </c>
      <c r="AT233" s="181">
        <v>4</v>
      </c>
      <c r="AU233" s="184">
        <v>0</v>
      </c>
      <c r="AV233" s="184">
        <v>0</v>
      </c>
      <c r="AW233" s="186" t="s">
        <v>797</v>
      </c>
      <c r="AX233" s="95" t="s">
        <v>897</v>
      </c>
      <c r="AY233" s="96" t="e">
        <v>#VALUE!</v>
      </c>
      <c r="AZ233" s="97">
        <v>0</v>
      </c>
    </row>
    <row r="234" spans="3:52" ht="15" customHeight="1" x14ac:dyDescent="0.25">
      <c r="C234" s="90">
        <f t="shared" si="83"/>
        <v>95</v>
      </c>
      <c r="D234" s="3" t="s">
        <v>107</v>
      </c>
      <c r="E234" s="225" t="str">
        <f>_xlfn.XLOOKUP(D234, '[1]Парный рейтинг'!$D$10:$D$826,'[1]Парный рейтинг'!$P$10:$P$826, "")</f>
        <v/>
      </c>
      <c r="F234" s="172" t="str">
        <f t="shared" si="66"/>
        <v/>
      </c>
      <c r="G234" s="207" t="e">
        <f t="shared" si="67"/>
        <v>#VALUE!</v>
      </c>
      <c r="H234" s="176" t="str">
        <f t="shared" si="84"/>
        <v/>
      </c>
      <c r="I234" s="27" t="str">
        <f t="shared" si="68"/>
        <v>4,0</v>
      </c>
      <c r="J234" s="208">
        <v>4</v>
      </c>
      <c r="K234" s="24" t="s">
        <v>797</v>
      </c>
      <c r="L234" s="2">
        <f t="shared" si="69"/>
        <v>0</v>
      </c>
      <c r="M234" s="5">
        <f t="shared" si="70"/>
        <v>4</v>
      </c>
      <c r="N234" s="196">
        <f t="shared" si="71"/>
        <v>0</v>
      </c>
      <c r="O234" s="196">
        <f t="shared" si="72"/>
        <v>0</v>
      </c>
      <c r="P234" s="17" t="str">
        <f t="shared" si="73"/>
        <v/>
      </c>
      <c r="Q234" s="16" t="str">
        <f t="shared" si="74"/>
        <v>n/a</v>
      </c>
      <c r="R234" s="10" t="e">
        <f t="shared" si="75"/>
        <v>#VALUE!</v>
      </c>
      <c r="S234" s="25">
        <f t="shared" si="76"/>
        <v>0</v>
      </c>
      <c r="T234" s="11">
        <f t="shared" si="77"/>
        <v>0</v>
      </c>
      <c r="U234" s="12" t="str">
        <f t="shared" si="78"/>
        <v xml:space="preserve"> </v>
      </c>
      <c r="V234" s="13">
        <f t="shared" si="79"/>
        <v>0</v>
      </c>
      <c r="W234" s="53">
        <f t="shared" si="80"/>
        <v>0</v>
      </c>
      <c r="X234" s="54">
        <f t="shared" si="81"/>
        <v>0</v>
      </c>
      <c r="Y234" s="15" t="str">
        <f t="shared" si="82"/>
        <v>-</v>
      </c>
      <c r="Z234" s="54" t="s">
        <v>797</v>
      </c>
      <c r="AA234" s="12">
        <v>0</v>
      </c>
      <c r="AB234" s="54" t="s">
        <v>797</v>
      </c>
      <c r="AC234" s="12">
        <v>0</v>
      </c>
      <c r="AD234" s="54" t="s">
        <v>797</v>
      </c>
      <c r="AE234" s="12">
        <v>0</v>
      </c>
      <c r="AF234" s="54" t="s">
        <v>797</v>
      </c>
      <c r="AG234" s="12">
        <v>0</v>
      </c>
      <c r="AH234" s="54" t="s">
        <v>797</v>
      </c>
      <c r="AI234" s="12">
        <v>0</v>
      </c>
      <c r="AJ234" s="54" t="s">
        <v>797</v>
      </c>
      <c r="AK234" s="12">
        <v>0</v>
      </c>
      <c r="AL234" s="54" t="s">
        <v>797</v>
      </c>
      <c r="AM234" s="12">
        <v>0</v>
      </c>
      <c r="AN234" s="54" t="s">
        <v>797</v>
      </c>
      <c r="AO234" s="12">
        <v>0</v>
      </c>
      <c r="AP234" s="183" t="s">
        <v>892</v>
      </c>
      <c r="AQ234" s="194">
        <v>4</v>
      </c>
      <c r="AR234" s="195" t="s">
        <v>797</v>
      </c>
      <c r="AS234" s="180">
        <v>0</v>
      </c>
      <c r="AT234" s="181">
        <v>4</v>
      </c>
      <c r="AU234" s="184">
        <v>0</v>
      </c>
      <c r="AV234" s="184">
        <v>0</v>
      </c>
      <c r="AW234" s="186" t="s">
        <v>797</v>
      </c>
      <c r="AX234" s="95" t="s">
        <v>897</v>
      </c>
      <c r="AY234" s="96" t="e">
        <v>#VALUE!</v>
      </c>
      <c r="AZ234" s="97">
        <v>0</v>
      </c>
    </row>
    <row r="235" spans="3:52" ht="15" customHeight="1" x14ac:dyDescent="0.25">
      <c r="C235" s="90">
        <f t="shared" si="83"/>
        <v>96</v>
      </c>
      <c r="D235" s="3" t="s">
        <v>53</v>
      </c>
      <c r="E235" s="225" t="str">
        <f>_xlfn.XLOOKUP(D235, '[1]Парный рейтинг'!$D$10:$D$826,'[1]Парный рейтинг'!$P$10:$P$826, "")</f>
        <v/>
      </c>
      <c r="F235" s="172" t="str">
        <f t="shared" si="66"/>
        <v/>
      </c>
      <c r="G235" s="207" t="e">
        <f t="shared" si="67"/>
        <v>#VALUE!</v>
      </c>
      <c r="H235" s="176" t="str">
        <f t="shared" si="84"/>
        <v/>
      </c>
      <c r="I235" s="27" t="str">
        <f t="shared" si="68"/>
        <v>4,0</v>
      </c>
      <c r="J235" s="208">
        <v>4</v>
      </c>
      <c r="K235" s="24" t="s">
        <v>797</v>
      </c>
      <c r="L235" s="2">
        <f t="shared" si="69"/>
        <v>0</v>
      </c>
      <c r="M235" s="5">
        <f t="shared" si="70"/>
        <v>4</v>
      </c>
      <c r="N235" s="196">
        <f t="shared" si="71"/>
        <v>0</v>
      </c>
      <c r="O235" s="196">
        <f t="shared" si="72"/>
        <v>0</v>
      </c>
      <c r="P235" s="17" t="str">
        <f t="shared" si="73"/>
        <v/>
      </c>
      <c r="Q235" s="16" t="str">
        <f t="shared" si="74"/>
        <v>n/a</v>
      </c>
      <c r="R235" s="10" t="e">
        <f t="shared" si="75"/>
        <v>#VALUE!</v>
      </c>
      <c r="S235" s="25">
        <f t="shared" si="76"/>
        <v>0</v>
      </c>
      <c r="T235" s="11">
        <f t="shared" si="77"/>
        <v>0</v>
      </c>
      <c r="U235" s="12" t="str">
        <f t="shared" si="78"/>
        <v xml:space="preserve"> </v>
      </c>
      <c r="V235" s="13">
        <f t="shared" si="79"/>
        <v>0</v>
      </c>
      <c r="W235" s="53">
        <f t="shared" si="80"/>
        <v>0</v>
      </c>
      <c r="X235" s="54">
        <f t="shared" si="81"/>
        <v>0</v>
      </c>
      <c r="Y235" s="15" t="str">
        <f t="shared" si="82"/>
        <v>-</v>
      </c>
      <c r="Z235" s="54" t="s">
        <v>797</v>
      </c>
      <c r="AA235" s="12">
        <v>0</v>
      </c>
      <c r="AB235" s="54" t="s">
        <v>797</v>
      </c>
      <c r="AC235" s="12">
        <v>0</v>
      </c>
      <c r="AD235" s="54" t="s">
        <v>797</v>
      </c>
      <c r="AE235" s="12">
        <v>0</v>
      </c>
      <c r="AF235" s="54" t="s">
        <v>797</v>
      </c>
      <c r="AG235" s="12">
        <v>0</v>
      </c>
      <c r="AH235" s="54" t="s">
        <v>797</v>
      </c>
      <c r="AI235" s="12">
        <v>0</v>
      </c>
      <c r="AJ235" s="54" t="s">
        <v>797</v>
      </c>
      <c r="AK235" s="12">
        <v>0</v>
      </c>
      <c r="AL235" s="54" t="s">
        <v>797</v>
      </c>
      <c r="AM235" s="12">
        <v>0</v>
      </c>
      <c r="AN235" s="54" t="s">
        <v>797</v>
      </c>
      <c r="AO235" s="12">
        <v>0</v>
      </c>
      <c r="AP235" s="183" t="s">
        <v>892</v>
      </c>
      <c r="AQ235" s="194">
        <v>4</v>
      </c>
      <c r="AR235" s="195" t="s">
        <v>797</v>
      </c>
      <c r="AS235" s="180">
        <v>0</v>
      </c>
      <c r="AT235" s="181">
        <v>4</v>
      </c>
      <c r="AU235" s="184">
        <v>0</v>
      </c>
      <c r="AV235" s="184">
        <v>0</v>
      </c>
      <c r="AW235" s="186" t="s">
        <v>797</v>
      </c>
      <c r="AX235" s="95" t="s">
        <v>897</v>
      </c>
      <c r="AY235" s="96" t="e">
        <v>#VALUE!</v>
      </c>
      <c r="AZ235" s="97">
        <v>0</v>
      </c>
    </row>
    <row r="236" spans="3:52" ht="15" customHeight="1" x14ac:dyDescent="0.25">
      <c r="C236" s="90">
        <f t="shared" si="83"/>
        <v>97</v>
      </c>
      <c r="D236" s="3" t="s">
        <v>56</v>
      </c>
      <c r="E236" s="225" t="str">
        <f>_xlfn.XLOOKUP(D236, '[1]Парный рейтинг'!$D$10:$D$826,'[1]Парный рейтинг'!$P$10:$P$826, "")</f>
        <v/>
      </c>
      <c r="F236" s="172" t="str">
        <f t="shared" si="66"/>
        <v/>
      </c>
      <c r="G236" s="207" t="e">
        <f t="shared" si="67"/>
        <v>#VALUE!</v>
      </c>
      <c r="H236" s="176" t="str">
        <f t="shared" si="84"/>
        <v/>
      </c>
      <c r="I236" s="27" t="str">
        <f t="shared" si="68"/>
        <v>4,0</v>
      </c>
      <c r="J236" s="208">
        <v>4</v>
      </c>
      <c r="K236" s="24" t="s">
        <v>797</v>
      </c>
      <c r="L236" s="2">
        <f t="shared" si="69"/>
        <v>0</v>
      </c>
      <c r="M236" s="5">
        <f t="shared" si="70"/>
        <v>4</v>
      </c>
      <c r="N236" s="196">
        <f t="shared" si="71"/>
        <v>0</v>
      </c>
      <c r="O236" s="196">
        <f t="shared" si="72"/>
        <v>0</v>
      </c>
      <c r="P236" s="17" t="str">
        <f t="shared" si="73"/>
        <v/>
      </c>
      <c r="Q236" s="16" t="str">
        <f t="shared" si="74"/>
        <v>n/a</v>
      </c>
      <c r="R236" s="10" t="e">
        <f t="shared" si="75"/>
        <v>#VALUE!</v>
      </c>
      <c r="S236" s="25">
        <f t="shared" si="76"/>
        <v>0</v>
      </c>
      <c r="T236" s="11">
        <f t="shared" si="77"/>
        <v>0</v>
      </c>
      <c r="U236" s="12" t="str">
        <f t="shared" si="78"/>
        <v xml:space="preserve"> </v>
      </c>
      <c r="V236" s="13">
        <f t="shared" si="79"/>
        <v>0</v>
      </c>
      <c r="W236" s="53">
        <f t="shared" si="80"/>
        <v>0</v>
      </c>
      <c r="X236" s="54">
        <f t="shared" si="81"/>
        <v>0</v>
      </c>
      <c r="Y236" s="15" t="str">
        <f t="shared" si="82"/>
        <v>-</v>
      </c>
      <c r="Z236" s="54" t="s">
        <v>797</v>
      </c>
      <c r="AA236" s="12">
        <v>0</v>
      </c>
      <c r="AB236" s="54" t="s">
        <v>797</v>
      </c>
      <c r="AC236" s="12">
        <v>0</v>
      </c>
      <c r="AD236" s="54" t="s">
        <v>797</v>
      </c>
      <c r="AE236" s="12">
        <v>0</v>
      </c>
      <c r="AF236" s="54" t="s">
        <v>797</v>
      </c>
      <c r="AG236" s="12">
        <v>0</v>
      </c>
      <c r="AH236" s="54" t="s">
        <v>797</v>
      </c>
      <c r="AI236" s="12">
        <v>0</v>
      </c>
      <c r="AJ236" s="54" t="s">
        <v>797</v>
      </c>
      <c r="AK236" s="12">
        <v>0</v>
      </c>
      <c r="AL236" s="54" t="s">
        <v>797</v>
      </c>
      <c r="AM236" s="12">
        <v>0</v>
      </c>
      <c r="AN236" s="54" t="s">
        <v>797</v>
      </c>
      <c r="AO236" s="12">
        <v>0</v>
      </c>
      <c r="AP236" s="183" t="s">
        <v>892</v>
      </c>
      <c r="AQ236" s="194">
        <v>4</v>
      </c>
      <c r="AR236" s="195" t="s">
        <v>797</v>
      </c>
      <c r="AS236" s="180">
        <v>0</v>
      </c>
      <c r="AT236" s="181">
        <v>4</v>
      </c>
      <c r="AU236" s="184">
        <v>0</v>
      </c>
      <c r="AV236" s="184">
        <v>0</v>
      </c>
      <c r="AW236" s="186" t="s">
        <v>797</v>
      </c>
      <c r="AX236" s="95" t="s">
        <v>897</v>
      </c>
      <c r="AY236" s="96" t="e">
        <v>#VALUE!</v>
      </c>
      <c r="AZ236" s="97">
        <v>0</v>
      </c>
    </row>
    <row r="237" spans="3:52" ht="15" customHeight="1" x14ac:dyDescent="0.25">
      <c r="C237" s="90">
        <f t="shared" ref="C237:C268" si="85">C236+1</f>
        <v>98</v>
      </c>
      <c r="D237" s="3" t="s">
        <v>111</v>
      </c>
      <c r="E237" s="225" t="str">
        <f>_xlfn.XLOOKUP(D237, '[1]Парный рейтинг'!$D$10:$D$826,'[1]Парный рейтинг'!$P$10:$P$826, "")</f>
        <v/>
      </c>
      <c r="F237" s="172" t="str">
        <f t="shared" si="66"/>
        <v/>
      </c>
      <c r="G237" s="207" t="e">
        <f t="shared" si="67"/>
        <v>#VALUE!</v>
      </c>
      <c r="H237" s="176" t="str">
        <f t="shared" ref="H237:H265" si="86">IF(ISNUMBER(SEARCH("~*", F237)), "*", "")</f>
        <v/>
      </c>
      <c r="I237" s="27" t="str">
        <f t="shared" si="68"/>
        <v>4,0</v>
      </c>
      <c r="J237" s="208">
        <v>4</v>
      </c>
      <c r="K237" s="24" t="s">
        <v>797</v>
      </c>
      <c r="L237" s="2">
        <f t="shared" si="69"/>
        <v>0</v>
      </c>
      <c r="M237" s="5">
        <f t="shared" si="70"/>
        <v>4</v>
      </c>
      <c r="N237" s="196">
        <f t="shared" si="71"/>
        <v>0</v>
      </c>
      <c r="O237" s="196">
        <f t="shared" si="72"/>
        <v>0</v>
      </c>
      <c r="P237" s="17" t="str">
        <f t="shared" si="73"/>
        <v/>
      </c>
      <c r="Q237" s="16" t="str">
        <f t="shared" si="74"/>
        <v>n/a</v>
      </c>
      <c r="R237" s="10" t="e">
        <f t="shared" si="75"/>
        <v>#VALUE!</v>
      </c>
      <c r="S237" s="25">
        <f t="shared" si="76"/>
        <v>0</v>
      </c>
      <c r="T237" s="11">
        <f t="shared" si="77"/>
        <v>0</v>
      </c>
      <c r="U237" s="12" t="str">
        <f t="shared" si="78"/>
        <v xml:space="preserve"> </v>
      </c>
      <c r="V237" s="13">
        <f t="shared" si="79"/>
        <v>0</v>
      </c>
      <c r="W237" s="53">
        <f t="shared" si="80"/>
        <v>0</v>
      </c>
      <c r="X237" s="54">
        <f t="shared" si="81"/>
        <v>0</v>
      </c>
      <c r="Y237" s="15" t="str">
        <f t="shared" si="82"/>
        <v>-</v>
      </c>
      <c r="Z237" s="54" t="s">
        <v>797</v>
      </c>
      <c r="AA237" s="12">
        <v>0</v>
      </c>
      <c r="AB237" s="54" t="s">
        <v>797</v>
      </c>
      <c r="AC237" s="12">
        <v>0</v>
      </c>
      <c r="AD237" s="54" t="s">
        <v>797</v>
      </c>
      <c r="AE237" s="12">
        <v>0</v>
      </c>
      <c r="AF237" s="54" t="s">
        <v>797</v>
      </c>
      <c r="AG237" s="12">
        <v>0</v>
      </c>
      <c r="AH237" s="54" t="s">
        <v>797</v>
      </c>
      <c r="AI237" s="12">
        <v>0</v>
      </c>
      <c r="AJ237" s="54" t="s">
        <v>797</v>
      </c>
      <c r="AK237" s="12">
        <v>0</v>
      </c>
      <c r="AL237" s="54" t="s">
        <v>797</v>
      </c>
      <c r="AM237" s="12">
        <v>0</v>
      </c>
      <c r="AN237" s="54" t="s">
        <v>797</v>
      </c>
      <c r="AO237" s="12">
        <v>0</v>
      </c>
      <c r="AP237" s="183" t="s">
        <v>892</v>
      </c>
      <c r="AQ237" s="194">
        <v>4</v>
      </c>
      <c r="AR237" s="195" t="s">
        <v>797</v>
      </c>
      <c r="AS237" s="180">
        <v>0</v>
      </c>
      <c r="AT237" s="181">
        <v>4</v>
      </c>
      <c r="AU237" s="184">
        <v>0</v>
      </c>
      <c r="AV237" s="184">
        <v>0</v>
      </c>
      <c r="AW237" s="186" t="s">
        <v>797</v>
      </c>
      <c r="AX237" s="95" t="s">
        <v>897</v>
      </c>
      <c r="AY237" s="96" t="e">
        <v>#VALUE!</v>
      </c>
      <c r="AZ237" s="97">
        <v>0</v>
      </c>
    </row>
    <row r="238" spans="3:52" ht="15" customHeight="1" x14ac:dyDescent="0.25">
      <c r="C238" s="90">
        <f t="shared" si="85"/>
        <v>99</v>
      </c>
      <c r="D238" s="3" t="s">
        <v>114</v>
      </c>
      <c r="E238" s="225" t="str">
        <f>_xlfn.XLOOKUP(D238, '[1]Парный рейтинг'!$D$10:$D$826,'[1]Парный рейтинг'!$P$10:$P$826, "")</f>
        <v/>
      </c>
      <c r="F238" s="172" t="str">
        <f t="shared" si="66"/>
        <v/>
      </c>
      <c r="G238" s="207" t="e">
        <f t="shared" si="67"/>
        <v>#VALUE!</v>
      </c>
      <c r="H238" s="176" t="str">
        <f t="shared" si="86"/>
        <v/>
      </c>
      <c r="I238" s="27" t="str">
        <f t="shared" si="68"/>
        <v>4,0</v>
      </c>
      <c r="J238" s="208">
        <v>4</v>
      </c>
      <c r="K238" s="24" t="s">
        <v>797</v>
      </c>
      <c r="L238" s="2">
        <f t="shared" si="69"/>
        <v>0</v>
      </c>
      <c r="M238" s="5">
        <f t="shared" si="70"/>
        <v>4</v>
      </c>
      <c r="N238" s="196">
        <f t="shared" si="71"/>
        <v>0</v>
      </c>
      <c r="O238" s="196">
        <f t="shared" si="72"/>
        <v>0</v>
      </c>
      <c r="P238" s="17" t="str">
        <f t="shared" si="73"/>
        <v/>
      </c>
      <c r="Q238" s="16" t="str">
        <f t="shared" si="74"/>
        <v>n/a</v>
      </c>
      <c r="R238" s="10" t="e">
        <f t="shared" si="75"/>
        <v>#VALUE!</v>
      </c>
      <c r="S238" s="25">
        <f t="shared" si="76"/>
        <v>0</v>
      </c>
      <c r="T238" s="11">
        <f t="shared" si="77"/>
        <v>0</v>
      </c>
      <c r="U238" s="12" t="str">
        <f t="shared" si="78"/>
        <v xml:space="preserve"> </v>
      </c>
      <c r="V238" s="13">
        <f t="shared" si="79"/>
        <v>0</v>
      </c>
      <c r="W238" s="53">
        <f t="shared" si="80"/>
        <v>0</v>
      </c>
      <c r="X238" s="54">
        <f t="shared" si="81"/>
        <v>0</v>
      </c>
      <c r="Y238" s="15" t="str">
        <f t="shared" si="82"/>
        <v>-</v>
      </c>
      <c r="Z238" s="54" t="s">
        <v>797</v>
      </c>
      <c r="AA238" s="12">
        <v>0</v>
      </c>
      <c r="AB238" s="54" t="s">
        <v>797</v>
      </c>
      <c r="AC238" s="12">
        <v>0</v>
      </c>
      <c r="AD238" s="54" t="s">
        <v>797</v>
      </c>
      <c r="AE238" s="12">
        <v>0</v>
      </c>
      <c r="AF238" s="54" t="s">
        <v>797</v>
      </c>
      <c r="AG238" s="12">
        <v>0</v>
      </c>
      <c r="AH238" s="54" t="s">
        <v>797</v>
      </c>
      <c r="AI238" s="12">
        <v>0</v>
      </c>
      <c r="AJ238" s="54" t="s">
        <v>797</v>
      </c>
      <c r="AK238" s="12">
        <v>0</v>
      </c>
      <c r="AL238" s="54" t="s">
        <v>797</v>
      </c>
      <c r="AM238" s="12">
        <v>0</v>
      </c>
      <c r="AN238" s="54" t="s">
        <v>797</v>
      </c>
      <c r="AO238" s="12">
        <v>0</v>
      </c>
      <c r="AP238" s="183" t="s">
        <v>892</v>
      </c>
      <c r="AQ238" s="194">
        <v>4</v>
      </c>
      <c r="AR238" s="195" t="s">
        <v>797</v>
      </c>
      <c r="AS238" s="180">
        <v>0</v>
      </c>
      <c r="AT238" s="181">
        <v>4</v>
      </c>
      <c r="AU238" s="184">
        <v>0</v>
      </c>
      <c r="AV238" s="184">
        <v>0</v>
      </c>
      <c r="AW238" s="186" t="s">
        <v>797</v>
      </c>
      <c r="AX238" s="95" t="s">
        <v>897</v>
      </c>
      <c r="AY238" s="96" t="e">
        <v>#VALUE!</v>
      </c>
      <c r="AZ238" s="97">
        <v>0</v>
      </c>
    </row>
    <row r="239" spans="3:52" ht="15" customHeight="1" x14ac:dyDescent="0.25">
      <c r="C239" s="90">
        <f t="shared" si="85"/>
        <v>100</v>
      </c>
      <c r="D239" s="3" t="s">
        <v>115</v>
      </c>
      <c r="E239" s="225" t="str">
        <f>_xlfn.XLOOKUP(D239, '[1]Парный рейтинг'!$D$10:$D$826,'[1]Парный рейтинг'!$P$10:$P$826, "")</f>
        <v/>
      </c>
      <c r="F239" s="172" t="str">
        <f t="shared" si="66"/>
        <v/>
      </c>
      <c r="G239" s="207" t="e">
        <f t="shared" si="67"/>
        <v>#VALUE!</v>
      </c>
      <c r="H239" s="176" t="str">
        <f t="shared" si="86"/>
        <v/>
      </c>
      <c r="I239" s="27" t="str">
        <f t="shared" si="68"/>
        <v>4,0</v>
      </c>
      <c r="J239" s="208">
        <v>4</v>
      </c>
      <c r="K239" s="24" t="s">
        <v>797</v>
      </c>
      <c r="L239" s="2">
        <f t="shared" si="69"/>
        <v>0</v>
      </c>
      <c r="M239" s="5">
        <f t="shared" si="70"/>
        <v>4</v>
      </c>
      <c r="N239" s="196">
        <f t="shared" si="71"/>
        <v>0</v>
      </c>
      <c r="O239" s="196">
        <f t="shared" si="72"/>
        <v>0</v>
      </c>
      <c r="P239" s="17" t="str">
        <f t="shared" si="73"/>
        <v/>
      </c>
      <c r="Q239" s="16" t="str">
        <f t="shared" si="74"/>
        <v>n/a</v>
      </c>
      <c r="R239" s="10" t="e">
        <f t="shared" si="75"/>
        <v>#VALUE!</v>
      </c>
      <c r="S239" s="25">
        <f t="shared" si="76"/>
        <v>0</v>
      </c>
      <c r="T239" s="11">
        <f t="shared" si="77"/>
        <v>0</v>
      </c>
      <c r="U239" s="12" t="str">
        <f t="shared" si="78"/>
        <v xml:space="preserve"> </v>
      </c>
      <c r="V239" s="13">
        <f t="shared" si="79"/>
        <v>0</v>
      </c>
      <c r="W239" s="53">
        <f t="shared" si="80"/>
        <v>0</v>
      </c>
      <c r="X239" s="54">
        <f t="shared" si="81"/>
        <v>0</v>
      </c>
      <c r="Y239" s="15" t="str">
        <f t="shared" si="82"/>
        <v>-</v>
      </c>
      <c r="Z239" s="54" t="s">
        <v>797</v>
      </c>
      <c r="AA239" s="12">
        <v>0</v>
      </c>
      <c r="AB239" s="54" t="s">
        <v>797</v>
      </c>
      <c r="AC239" s="12">
        <v>0</v>
      </c>
      <c r="AD239" s="54" t="s">
        <v>797</v>
      </c>
      <c r="AE239" s="12">
        <v>0</v>
      </c>
      <c r="AF239" s="54" t="s">
        <v>797</v>
      </c>
      <c r="AG239" s="12">
        <v>0</v>
      </c>
      <c r="AH239" s="54" t="s">
        <v>797</v>
      </c>
      <c r="AI239" s="12">
        <v>0</v>
      </c>
      <c r="AJ239" s="54" t="s">
        <v>797</v>
      </c>
      <c r="AK239" s="12">
        <v>0</v>
      </c>
      <c r="AL239" s="54" t="s">
        <v>797</v>
      </c>
      <c r="AM239" s="12">
        <v>0</v>
      </c>
      <c r="AN239" s="54" t="s">
        <v>797</v>
      </c>
      <c r="AO239" s="12">
        <v>0</v>
      </c>
      <c r="AP239" s="183" t="s">
        <v>892</v>
      </c>
      <c r="AQ239" s="194">
        <v>4</v>
      </c>
      <c r="AR239" s="195" t="s">
        <v>797</v>
      </c>
      <c r="AS239" s="180">
        <v>0</v>
      </c>
      <c r="AT239" s="181">
        <v>4</v>
      </c>
      <c r="AU239" s="184">
        <v>0</v>
      </c>
      <c r="AV239" s="184">
        <v>0</v>
      </c>
      <c r="AW239" s="186" t="s">
        <v>797</v>
      </c>
      <c r="AX239" s="95" t="s">
        <v>897</v>
      </c>
      <c r="AY239" s="96" t="e">
        <v>#VALUE!</v>
      </c>
      <c r="AZ239" s="97">
        <v>0</v>
      </c>
    </row>
    <row r="240" spans="3:52" ht="15" customHeight="1" x14ac:dyDescent="0.25">
      <c r="C240" s="90">
        <f t="shared" si="85"/>
        <v>101</v>
      </c>
      <c r="D240" s="3" t="s">
        <v>204</v>
      </c>
      <c r="E240" s="225" t="str">
        <f>_xlfn.XLOOKUP(D240, '[1]Парный рейтинг'!$D$10:$D$826,'[1]Парный рейтинг'!$P$10:$P$826, "")</f>
        <v/>
      </c>
      <c r="F240" s="172" t="str">
        <f t="shared" si="66"/>
        <v/>
      </c>
      <c r="G240" s="207" t="e">
        <f t="shared" si="67"/>
        <v>#VALUE!</v>
      </c>
      <c r="H240" s="176" t="str">
        <f t="shared" si="86"/>
        <v/>
      </c>
      <c r="I240" s="27" t="str">
        <f t="shared" si="68"/>
        <v>3,5*</v>
      </c>
      <c r="J240" s="208">
        <v>3.5</v>
      </c>
      <c r="K240" s="24" t="s">
        <v>798</v>
      </c>
      <c r="L240" s="2">
        <f t="shared" si="69"/>
        <v>0</v>
      </c>
      <c r="M240" s="5">
        <f t="shared" si="70"/>
        <v>3.6</v>
      </c>
      <c r="N240" s="196">
        <f t="shared" si="71"/>
        <v>0</v>
      </c>
      <c r="O240" s="196">
        <f t="shared" si="72"/>
        <v>0</v>
      </c>
      <c r="P240" s="17" t="str">
        <f t="shared" si="73"/>
        <v/>
      </c>
      <c r="Q240" s="16" t="str">
        <f t="shared" si="74"/>
        <v>n/a</v>
      </c>
      <c r="R240" s="10" t="e">
        <f t="shared" si="75"/>
        <v>#VALUE!</v>
      </c>
      <c r="S240" s="25">
        <f t="shared" si="76"/>
        <v>0</v>
      </c>
      <c r="T240" s="11">
        <f t="shared" si="77"/>
        <v>0</v>
      </c>
      <c r="U240" s="12" t="str">
        <f t="shared" si="78"/>
        <v xml:space="preserve"> </v>
      </c>
      <c r="V240" s="13">
        <f t="shared" si="79"/>
        <v>0</v>
      </c>
      <c r="W240" s="53">
        <f t="shared" si="80"/>
        <v>0</v>
      </c>
      <c r="X240" s="54">
        <f t="shared" si="81"/>
        <v>0</v>
      </c>
      <c r="Y240" s="15" t="str">
        <f t="shared" si="82"/>
        <v>-</v>
      </c>
      <c r="Z240" s="54" t="s">
        <v>797</v>
      </c>
      <c r="AA240" s="12">
        <v>0</v>
      </c>
      <c r="AB240" s="54" t="s">
        <v>797</v>
      </c>
      <c r="AC240" s="12">
        <v>0</v>
      </c>
      <c r="AD240" s="54" t="s">
        <v>797</v>
      </c>
      <c r="AE240" s="12">
        <v>0</v>
      </c>
      <c r="AF240" s="54" t="s">
        <v>797</v>
      </c>
      <c r="AG240" s="12">
        <v>0</v>
      </c>
      <c r="AH240" s="54" t="s">
        <v>797</v>
      </c>
      <c r="AI240" s="12">
        <v>0</v>
      </c>
      <c r="AJ240" s="54" t="s">
        <v>797</v>
      </c>
      <c r="AK240" s="12">
        <v>0</v>
      </c>
      <c r="AL240" s="54" t="s">
        <v>797</v>
      </c>
      <c r="AM240" s="12">
        <v>0</v>
      </c>
      <c r="AN240" s="54" t="s">
        <v>797</v>
      </c>
      <c r="AO240" s="12">
        <v>0</v>
      </c>
      <c r="AP240" s="183" t="s">
        <v>869</v>
      </c>
      <c r="AQ240" s="194">
        <v>3.5</v>
      </c>
      <c r="AR240" s="195" t="s">
        <v>798</v>
      </c>
      <c r="AS240" s="180">
        <v>0</v>
      </c>
      <c r="AT240" s="181">
        <v>3.6</v>
      </c>
      <c r="AU240" s="184">
        <v>0</v>
      </c>
      <c r="AV240" s="184">
        <v>0</v>
      </c>
      <c r="AW240" s="186" t="s">
        <v>797</v>
      </c>
      <c r="AX240" s="95" t="s">
        <v>897</v>
      </c>
      <c r="AY240" s="96" t="e">
        <v>#VALUE!</v>
      </c>
      <c r="AZ240" s="97">
        <v>0</v>
      </c>
    </row>
    <row r="241" spans="3:52" ht="15" customHeight="1" x14ac:dyDescent="0.25">
      <c r="C241" s="90">
        <f t="shared" si="85"/>
        <v>102</v>
      </c>
      <c r="D241" s="3" t="s">
        <v>78</v>
      </c>
      <c r="E241" s="225" t="str">
        <f>_xlfn.XLOOKUP(D241, '[1]Парный рейтинг'!$D$10:$D$826,'[1]Парный рейтинг'!$P$10:$P$826, "")</f>
        <v/>
      </c>
      <c r="F241" s="172" t="str">
        <f t="shared" si="66"/>
        <v/>
      </c>
      <c r="G241" s="207" t="e">
        <f t="shared" si="67"/>
        <v>#VALUE!</v>
      </c>
      <c r="H241" s="176" t="str">
        <f t="shared" si="86"/>
        <v/>
      </c>
      <c r="I241" s="27" t="str">
        <f t="shared" si="68"/>
        <v>3,5*</v>
      </c>
      <c r="J241" s="208">
        <v>3.5</v>
      </c>
      <c r="K241" s="24" t="s">
        <v>798</v>
      </c>
      <c r="L241" s="2">
        <f t="shared" si="69"/>
        <v>0</v>
      </c>
      <c r="M241" s="5">
        <f t="shared" si="70"/>
        <v>3.6</v>
      </c>
      <c r="N241" s="196">
        <f t="shared" si="71"/>
        <v>0</v>
      </c>
      <c r="O241" s="196">
        <f t="shared" si="72"/>
        <v>0</v>
      </c>
      <c r="P241" s="17" t="str">
        <f t="shared" si="73"/>
        <v/>
      </c>
      <c r="Q241" s="16" t="str">
        <f t="shared" si="74"/>
        <v>n/a</v>
      </c>
      <c r="R241" s="10" t="e">
        <f t="shared" si="75"/>
        <v>#VALUE!</v>
      </c>
      <c r="S241" s="25">
        <f t="shared" si="76"/>
        <v>0</v>
      </c>
      <c r="T241" s="11">
        <f t="shared" si="77"/>
        <v>0</v>
      </c>
      <c r="U241" s="12" t="str">
        <f t="shared" si="78"/>
        <v xml:space="preserve"> </v>
      </c>
      <c r="V241" s="13">
        <f t="shared" si="79"/>
        <v>0</v>
      </c>
      <c r="W241" s="53">
        <f t="shared" si="80"/>
        <v>0</v>
      </c>
      <c r="X241" s="54">
        <f t="shared" si="81"/>
        <v>0</v>
      </c>
      <c r="Y241" s="15" t="str">
        <f t="shared" si="82"/>
        <v>-</v>
      </c>
      <c r="Z241" s="54" t="s">
        <v>797</v>
      </c>
      <c r="AA241" s="12">
        <v>0</v>
      </c>
      <c r="AB241" s="54" t="s">
        <v>797</v>
      </c>
      <c r="AC241" s="12">
        <v>0</v>
      </c>
      <c r="AD241" s="54" t="s">
        <v>797</v>
      </c>
      <c r="AE241" s="12">
        <v>0</v>
      </c>
      <c r="AF241" s="54" t="s">
        <v>797</v>
      </c>
      <c r="AG241" s="12">
        <v>0</v>
      </c>
      <c r="AH241" s="54" t="s">
        <v>797</v>
      </c>
      <c r="AI241" s="12">
        <v>0</v>
      </c>
      <c r="AJ241" s="54" t="s">
        <v>797</v>
      </c>
      <c r="AK241" s="12">
        <v>0</v>
      </c>
      <c r="AL241" s="54" t="s">
        <v>797</v>
      </c>
      <c r="AM241" s="12">
        <v>0</v>
      </c>
      <c r="AN241" s="54" t="s">
        <v>797</v>
      </c>
      <c r="AO241" s="12">
        <v>0</v>
      </c>
      <c r="AP241" s="183" t="s">
        <v>869</v>
      </c>
      <c r="AQ241" s="194">
        <v>3.5</v>
      </c>
      <c r="AR241" s="195" t="s">
        <v>798</v>
      </c>
      <c r="AS241" s="180">
        <v>0</v>
      </c>
      <c r="AT241" s="181">
        <v>3.6</v>
      </c>
      <c r="AU241" s="184">
        <v>0</v>
      </c>
      <c r="AV241" s="184">
        <v>0</v>
      </c>
      <c r="AW241" s="186" t="s">
        <v>797</v>
      </c>
      <c r="AX241" s="95" t="s">
        <v>897</v>
      </c>
      <c r="AY241" s="96" t="e">
        <v>#VALUE!</v>
      </c>
      <c r="AZ241" s="97">
        <v>0</v>
      </c>
    </row>
    <row r="242" spans="3:52" ht="15" customHeight="1" x14ac:dyDescent="0.25">
      <c r="C242" s="90">
        <f t="shared" si="85"/>
        <v>103</v>
      </c>
      <c r="D242" s="3" t="s">
        <v>223</v>
      </c>
      <c r="E242" s="225" t="str">
        <f>_xlfn.XLOOKUP(D242, '[1]Парный рейтинг'!$D$10:$D$826,'[1]Парный рейтинг'!$P$10:$P$826, "")</f>
        <v/>
      </c>
      <c r="F242" s="172" t="str">
        <f t="shared" si="66"/>
        <v/>
      </c>
      <c r="G242" s="207" t="e">
        <f t="shared" si="67"/>
        <v>#VALUE!</v>
      </c>
      <c r="H242" s="176" t="str">
        <f t="shared" si="86"/>
        <v/>
      </c>
      <c r="I242" s="27" t="str">
        <f t="shared" si="68"/>
        <v>3,5*</v>
      </c>
      <c r="J242" s="208">
        <v>3.5</v>
      </c>
      <c r="K242" s="24" t="s">
        <v>798</v>
      </c>
      <c r="L242" s="2">
        <f t="shared" si="69"/>
        <v>0</v>
      </c>
      <c r="M242" s="5">
        <f t="shared" si="70"/>
        <v>3.6</v>
      </c>
      <c r="N242" s="196">
        <f t="shared" si="71"/>
        <v>0</v>
      </c>
      <c r="O242" s="196">
        <f t="shared" si="72"/>
        <v>0</v>
      </c>
      <c r="P242" s="17" t="str">
        <f t="shared" si="73"/>
        <v/>
      </c>
      <c r="Q242" s="16" t="str">
        <f t="shared" si="74"/>
        <v>n/a</v>
      </c>
      <c r="R242" s="10" t="e">
        <f t="shared" si="75"/>
        <v>#VALUE!</v>
      </c>
      <c r="S242" s="25">
        <f t="shared" si="76"/>
        <v>0</v>
      </c>
      <c r="T242" s="11">
        <f t="shared" si="77"/>
        <v>0</v>
      </c>
      <c r="U242" s="12" t="str">
        <f t="shared" si="78"/>
        <v xml:space="preserve"> </v>
      </c>
      <c r="V242" s="13">
        <f t="shared" si="79"/>
        <v>0</v>
      </c>
      <c r="W242" s="53">
        <f t="shared" si="80"/>
        <v>0</v>
      </c>
      <c r="X242" s="54">
        <f t="shared" si="81"/>
        <v>0</v>
      </c>
      <c r="Y242" s="15" t="str">
        <f t="shared" si="82"/>
        <v>-</v>
      </c>
      <c r="Z242" s="54" t="s">
        <v>797</v>
      </c>
      <c r="AA242" s="12">
        <v>0</v>
      </c>
      <c r="AB242" s="54" t="s">
        <v>797</v>
      </c>
      <c r="AC242" s="12">
        <v>0</v>
      </c>
      <c r="AD242" s="54" t="s">
        <v>797</v>
      </c>
      <c r="AE242" s="12">
        <v>0</v>
      </c>
      <c r="AF242" s="54" t="s">
        <v>797</v>
      </c>
      <c r="AG242" s="12">
        <v>0</v>
      </c>
      <c r="AH242" s="54" t="s">
        <v>797</v>
      </c>
      <c r="AI242" s="12">
        <v>0</v>
      </c>
      <c r="AJ242" s="54" t="s">
        <v>797</v>
      </c>
      <c r="AK242" s="12">
        <v>0</v>
      </c>
      <c r="AL242" s="54" t="s">
        <v>797</v>
      </c>
      <c r="AM242" s="12">
        <v>0</v>
      </c>
      <c r="AN242" s="54" t="s">
        <v>797</v>
      </c>
      <c r="AO242" s="12">
        <v>0</v>
      </c>
      <c r="AP242" s="183" t="s">
        <v>869</v>
      </c>
      <c r="AQ242" s="194">
        <v>3.5</v>
      </c>
      <c r="AR242" s="195" t="s">
        <v>798</v>
      </c>
      <c r="AS242" s="180">
        <v>0</v>
      </c>
      <c r="AT242" s="181">
        <v>3.6</v>
      </c>
      <c r="AU242" s="184">
        <v>0</v>
      </c>
      <c r="AV242" s="184">
        <v>0</v>
      </c>
      <c r="AW242" s="186" t="s">
        <v>797</v>
      </c>
      <c r="AX242" s="95" t="s">
        <v>897</v>
      </c>
      <c r="AY242" s="96" t="e">
        <v>#VALUE!</v>
      </c>
      <c r="AZ242" s="97">
        <v>0</v>
      </c>
    </row>
    <row r="243" spans="3:52" ht="15" customHeight="1" x14ac:dyDescent="0.25">
      <c r="C243" s="90">
        <f t="shared" si="85"/>
        <v>104</v>
      </c>
      <c r="D243" s="3" t="s">
        <v>72</v>
      </c>
      <c r="E243" s="225" t="str">
        <f>_xlfn.XLOOKUP(D243, '[1]Парный рейтинг'!$D$10:$D$826,'[1]Парный рейтинг'!$P$10:$P$826, "")</f>
        <v/>
      </c>
      <c r="F243" s="172" t="str">
        <f t="shared" si="66"/>
        <v/>
      </c>
      <c r="G243" s="207" t="e">
        <f t="shared" si="67"/>
        <v>#VALUE!</v>
      </c>
      <c r="H243" s="176" t="str">
        <f t="shared" si="86"/>
        <v/>
      </c>
      <c r="I243" s="27" t="str">
        <f t="shared" si="68"/>
        <v>3,5*</v>
      </c>
      <c r="J243" s="208">
        <v>3.5</v>
      </c>
      <c r="K243" s="24" t="s">
        <v>798</v>
      </c>
      <c r="L243" s="2">
        <f t="shared" si="69"/>
        <v>0</v>
      </c>
      <c r="M243" s="5">
        <f t="shared" si="70"/>
        <v>3.6</v>
      </c>
      <c r="N243" s="196">
        <f t="shared" si="71"/>
        <v>0</v>
      </c>
      <c r="O243" s="196">
        <f t="shared" si="72"/>
        <v>0</v>
      </c>
      <c r="P243" s="17" t="str">
        <f t="shared" si="73"/>
        <v/>
      </c>
      <c r="Q243" s="16" t="str">
        <f t="shared" si="74"/>
        <v>n/a</v>
      </c>
      <c r="R243" s="10" t="e">
        <f t="shared" si="75"/>
        <v>#VALUE!</v>
      </c>
      <c r="S243" s="25">
        <f t="shared" si="76"/>
        <v>0</v>
      </c>
      <c r="T243" s="11">
        <f t="shared" si="77"/>
        <v>0</v>
      </c>
      <c r="U243" s="12" t="str">
        <f t="shared" si="78"/>
        <v xml:space="preserve"> </v>
      </c>
      <c r="V243" s="13">
        <f t="shared" si="79"/>
        <v>0</v>
      </c>
      <c r="W243" s="53">
        <f t="shared" si="80"/>
        <v>0</v>
      </c>
      <c r="X243" s="54">
        <f t="shared" si="81"/>
        <v>0</v>
      </c>
      <c r="Y243" s="15" t="str">
        <f t="shared" si="82"/>
        <v>-</v>
      </c>
      <c r="Z243" s="54" t="s">
        <v>797</v>
      </c>
      <c r="AA243" s="12">
        <v>0</v>
      </c>
      <c r="AB243" s="54" t="s">
        <v>797</v>
      </c>
      <c r="AC243" s="12">
        <v>0</v>
      </c>
      <c r="AD243" s="54" t="s">
        <v>797</v>
      </c>
      <c r="AE243" s="12">
        <v>0</v>
      </c>
      <c r="AF243" s="54" t="s">
        <v>797</v>
      </c>
      <c r="AG243" s="12">
        <v>0</v>
      </c>
      <c r="AH243" s="54" t="s">
        <v>797</v>
      </c>
      <c r="AI243" s="12">
        <v>0</v>
      </c>
      <c r="AJ243" s="54" t="s">
        <v>797</v>
      </c>
      <c r="AK243" s="12">
        <v>0</v>
      </c>
      <c r="AL243" s="54" t="s">
        <v>797</v>
      </c>
      <c r="AM243" s="12">
        <v>0</v>
      </c>
      <c r="AN243" s="54" t="s">
        <v>797</v>
      </c>
      <c r="AO243" s="12">
        <v>0</v>
      </c>
      <c r="AP243" s="183" t="s">
        <v>869</v>
      </c>
      <c r="AQ243" s="194">
        <v>3.5</v>
      </c>
      <c r="AR243" s="195" t="s">
        <v>798</v>
      </c>
      <c r="AS243" s="180">
        <v>0</v>
      </c>
      <c r="AT243" s="181">
        <v>3.6</v>
      </c>
      <c r="AU243" s="184">
        <v>0</v>
      </c>
      <c r="AV243" s="184">
        <v>0</v>
      </c>
      <c r="AW243" s="186" t="s">
        <v>797</v>
      </c>
      <c r="AX243" s="95" t="s">
        <v>897</v>
      </c>
      <c r="AY243" s="96" t="e">
        <v>#VALUE!</v>
      </c>
      <c r="AZ243" s="97">
        <v>0</v>
      </c>
    </row>
    <row r="244" spans="3:52" ht="15" customHeight="1" x14ac:dyDescent="0.25">
      <c r="C244" s="90">
        <f t="shared" si="85"/>
        <v>105</v>
      </c>
      <c r="D244" s="3" t="s">
        <v>64</v>
      </c>
      <c r="E244" s="225" t="str">
        <f>_xlfn.XLOOKUP(D244, '[1]Парный рейтинг'!$D$10:$D$826,'[1]Парный рейтинг'!$P$10:$P$826, "")</f>
        <v/>
      </c>
      <c r="F244" s="172" t="str">
        <f t="shared" si="66"/>
        <v/>
      </c>
      <c r="G244" s="207" t="e">
        <f t="shared" si="67"/>
        <v>#VALUE!</v>
      </c>
      <c r="H244" s="176" t="str">
        <f t="shared" si="86"/>
        <v/>
      </c>
      <c r="I244" s="27" t="str">
        <f t="shared" si="68"/>
        <v>3,5*</v>
      </c>
      <c r="J244" s="208">
        <v>3.5</v>
      </c>
      <c r="K244" s="24" t="s">
        <v>798</v>
      </c>
      <c r="L244" s="2">
        <f t="shared" si="69"/>
        <v>0</v>
      </c>
      <c r="M244" s="5">
        <f t="shared" si="70"/>
        <v>3.6</v>
      </c>
      <c r="N244" s="196">
        <f t="shared" si="71"/>
        <v>0</v>
      </c>
      <c r="O244" s="196">
        <f t="shared" si="72"/>
        <v>0</v>
      </c>
      <c r="P244" s="17" t="str">
        <f t="shared" si="73"/>
        <v/>
      </c>
      <c r="Q244" s="16" t="str">
        <f t="shared" si="74"/>
        <v>n/a</v>
      </c>
      <c r="R244" s="10" t="e">
        <f t="shared" si="75"/>
        <v>#VALUE!</v>
      </c>
      <c r="S244" s="25">
        <f t="shared" si="76"/>
        <v>0</v>
      </c>
      <c r="T244" s="11">
        <f t="shared" si="77"/>
        <v>0</v>
      </c>
      <c r="U244" s="12" t="str">
        <f t="shared" si="78"/>
        <v xml:space="preserve"> </v>
      </c>
      <c r="V244" s="13">
        <f t="shared" si="79"/>
        <v>0</v>
      </c>
      <c r="W244" s="53">
        <f t="shared" si="80"/>
        <v>0</v>
      </c>
      <c r="X244" s="54">
        <f t="shared" si="81"/>
        <v>0</v>
      </c>
      <c r="Y244" s="15" t="str">
        <f t="shared" si="82"/>
        <v>-</v>
      </c>
      <c r="Z244" s="54" t="s">
        <v>797</v>
      </c>
      <c r="AA244" s="12">
        <v>0</v>
      </c>
      <c r="AB244" s="54" t="s">
        <v>797</v>
      </c>
      <c r="AC244" s="12">
        <v>0</v>
      </c>
      <c r="AD244" s="54" t="s">
        <v>797</v>
      </c>
      <c r="AE244" s="12">
        <v>0</v>
      </c>
      <c r="AF244" s="54" t="s">
        <v>797</v>
      </c>
      <c r="AG244" s="12">
        <v>0</v>
      </c>
      <c r="AH244" s="54" t="s">
        <v>797</v>
      </c>
      <c r="AI244" s="12">
        <v>0</v>
      </c>
      <c r="AJ244" s="54" t="s">
        <v>797</v>
      </c>
      <c r="AK244" s="12">
        <v>0</v>
      </c>
      <c r="AL244" s="54" t="s">
        <v>797</v>
      </c>
      <c r="AM244" s="12">
        <v>0</v>
      </c>
      <c r="AN244" s="54" t="s">
        <v>797</v>
      </c>
      <c r="AO244" s="12">
        <v>0</v>
      </c>
      <c r="AP244" s="183" t="s">
        <v>869</v>
      </c>
      <c r="AQ244" s="194">
        <v>3.5</v>
      </c>
      <c r="AR244" s="195" t="s">
        <v>798</v>
      </c>
      <c r="AS244" s="180">
        <v>0</v>
      </c>
      <c r="AT244" s="181">
        <v>3.6</v>
      </c>
      <c r="AU244" s="184">
        <v>0</v>
      </c>
      <c r="AV244" s="184">
        <v>0</v>
      </c>
      <c r="AW244" s="186" t="s">
        <v>797</v>
      </c>
      <c r="AX244" s="95" t="s">
        <v>897</v>
      </c>
      <c r="AY244" s="96" t="e">
        <v>#VALUE!</v>
      </c>
      <c r="AZ244" s="97">
        <v>0</v>
      </c>
    </row>
    <row r="245" spans="3:52" ht="15" customHeight="1" x14ac:dyDescent="0.25">
      <c r="C245" s="90">
        <f t="shared" si="85"/>
        <v>106</v>
      </c>
      <c r="D245" s="3" t="s">
        <v>885</v>
      </c>
      <c r="E245" s="225" t="str">
        <f>_xlfn.XLOOKUP(D245, '[1]Парный рейтинг'!$D$10:$D$826,'[1]Парный рейтинг'!$P$10:$P$826, "")</f>
        <v/>
      </c>
      <c r="F245" s="172" t="str">
        <f t="shared" si="66"/>
        <v/>
      </c>
      <c r="G245" s="207" t="e">
        <f t="shared" si="67"/>
        <v>#VALUE!</v>
      </c>
      <c r="H245" s="176" t="str">
        <f t="shared" si="86"/>
        <v/>
      </c>
      <c r="I245" s="27" t="str">
        <f t="shared" si="68"/>
        <v>3,5*</v>
      </c>
      <c r="J245" s="208">
        <v>3.5</v>
      </c>
      <c r="K245" s="24" t="s">
        <v>798</v>
      </c>
      <c r="L245" s="201">
        <f t="shared" si="69"/>
        <v>0</v>
      </c>
      <c r="M245" s="200">
        <f t="shared" si="70"/>
        <v>3.6</v>
      </c>
      <c r="N245" s="202">
        <f t="shared" si="71"/>
        <v>0</v>
      </c>
      <c r="O245" s="202">
        <f t="shared" si="72"/>
        <v>0</v>
      </c>
      <c r="P245" s="17" t="str">
        <f t="shared" si="73"/>
        <v/>
      </c>
      <c r="Q245" s="16" t="str">
        <f t="shared" si="74"/>
        <v>n/a</v>
      </c>
      <c r="R245" s="10" t="e">
        <f t="shared" si="75"/>
        <v>#VALUE!</v>
      </c>
      <c r="S245" s="25">
        <f t="shared" si="76"/>
        <v>0</v>
      </c>
      <c r="T245" s="11">
        <f t="shared" si="77"/>
        <v>0</v>
      </c>
      <c r="U245" s="12" t="str">
        <f t="shared" si="78"/>
        <v xml:space="preserve"> </v>
      </c>
      <c r="V245" s="13">
        <f t="shared" si="79"/>
        <v>0</v>
      </c>
      <c r="W245" s="53">
        <f t="shared" si="80"/>
        <v>0</v>
      </c>
      <c r="X245" s="54">
        <f t="shared" si="81"/>
        <v>0</v>
      </c>
      <c r="Y245" s="15" t="str">
        <f t="shared" si="82"/>
        <v>-</v>
      </c>
      <c r="Z245" s="54" t="s">
        <v>797</v>
      </c>
      <c r="AA245" s="12">
        <v>0</v>
      </c>
      <c r="AB245" s="54" t="s">
        <v>797</v>
      </c>
      <c r="AC245" s="12">
        <v>0</v>
      </c>
      <c r="AD245" s="54" t="s">
        <v>797</v>
      </c>
      <c r="AE245" s="12">
        <v>0</v>
      </c>
      <c r="AF245" s="54" t="s">
        <v>797</v>
      </c>
      <c r="AG245" s="12">
        <v>0</v>
      </c>
      <c r="AH245" s="54" t="s">
        <v>797</v>
      </c>
      <c r="AI245" s="12">
        <v>0</v>
      </c>
      <c r="AJ245" s="54" t="s">
        <v>797</v>
      </c>
      <c r="AK245" s="12">
        <v>0</v>
      </c>
      <c r="AL245" s="54" t="s">
        <v>797</v>
      </c>
      <c r="AM245" s="12">
        <v>0</v>
      </c>
      <c r="AN245" s="54" t="s">
        <v>797</v>
      </c>
      <c r="AO245" s="12">
        <v>0</v>
      </c>
      <c r="AP245" s="185" t="s">
        <v>869</v>
      </c>
      <c r="AQ245" s="194">
        <v>3.5</v>
      </c>
      <c r="AR245" s="203" t="s">
        <v>798</v>
      </c>
      <c r="AS245" s="180">
        <v>0</v>
      </c>
      <c r="AT245" s="181">
        <v>3.6</v>
      </c>
      <c r="AU245" s="188">
        <v>3.5</v>
      </c>
      <c r="AV245" s="188">
        <v>0</v>
      </c>
      <c r="AW245" s="206" t="s">
        <v>914</v>
      </c>
      <c r="AX245" s="95" t="s">
        <v>897</v>
      </c>
      <c r="AY245" s="96" t="e">
        <v>#VALUE!</v>
      </c>
      <c r="AZ245" s="97">
        <v>0</v>
      </c>
    </row>
    <row r="246" spans="3:52" ht="15" customHeight="1" x14ac:dyDescent="0.25">
      <c r="C246" s="90">
        <f t="shared" si="85"/>
        <v>107</v>
      </c>
      <c r="D246" s="3" t="s">
        <v>51</v>
      </c>
      <c r="E246" s="225" t="str">
        <f>_xlfn.XLOOKUP(D246, '[1]Парный рейтинг'!$D$10:$D$826,'[1]Парный рейтинг'!$P$10:$P$826, "")</f>
        <v/>
      </c>
      <c r="F246" s="172" t="str">
        <f t="shared" si="66"/>
        <v/>
      </c>
      <c r="G246" s="207" t="e">
        <f t="shared" si="67"/>
        <v>#VALUE!</v>
      </c>
      <c r="H246" s="176" t="str">
        <f t="shared" si="86"/>
        <v/>
      </c>
      <c r="I246" s="27" t="str">
        <f t="shared" si="68"/>
        <v>3,5*</v>
      </c>
      <c r="J246" s="208">
        <v>3.5</v>
      </c>
      <c r="K246" s="24" t="s">
        <v>798</v>
      </c>
      <c r="L246" s="2">
        <f t="shared" si="69"/>
        <v>0</v>
      </c>
      <c r="M246" s="5">
        <f t="shared" si="70"/>
        <v>3.6</v>
      </c>
      <c r="N246" s="196">
        <f t="shared" si="71"/>
        <v>0</v>
      </c>
      <c r="O246" s="196">
        <f t="shared" si="72"/>
        <v>0</v>
      </c>
      <c r="P246" s="17" t="str">
        <f t="shared" si="73"/>
        <v/>
      </c>
      <c r="Q246" s="16" t="str">
        <f t="shared" si="74"/>
        <v>n/a</v>
      </c>
      <c r="R246" s="10" t="e">
        <f t="shared" si="75"/>
        <v>#VALUE!</v>
      </c>
      <c r="S246" s="25">
        <f t="shared" si="76"/>
        <v>0</v>
      </c>
      <c r="T246" s="11">
        <f t="shared" si="77"/>
        <v>0</v>
      </c>
      <c r="U246" s="12" t="str">
        <f t="shared" si="78"/>
        <v xml:space="preserve"> </v>
      </c>
      <c r="V246" s="13">
        <f t="shared" si="79"/>
        <v>0</v>
      </c>
      <c r="W246" s="53">
        <f t="shared" si="80"/>
        <v>0</v>
      </c>
      <c r="X246" s="54">
        <f t="shared" si="81"/>
        <v>0</v>
      </c>
      <c r="Y246" s="15" t="str">
        <f t="shared" si="82"/>
        <v>-</v>
      </c>
      <c r="Z246" s="54" t="s">
        <v>797</v>
      </c>
      <c r="AA246" s="12">
        <v>0</v>
      </c>
      <c r="AB246" s="54" t="s">
        <v>797</v>
      </c>
      <c r="AC246" s="12">
        <v>0</v>
      </c>
      <c r="AD246" s="54" t="s">
        <v>797</v>
      </c>
      <c r="AE246" s="12">
        <v>0</v>
      </c>
      <c r="AF246" s="54" t="s">
        <v>797</v>
      </c>
      <c r="AG246" s="12">
        <v>0</v>
      </c>
      <c r="AH246" s="54" t="s">
        <v>797</v>
      </c>
      <c r="AI246" s="12">
        <v>0</v>
      </c>
      <c r="AJ246" s="54" t="s">
        <v>797</v>
      </c>
      <c r="AK246" s="12">
        <v>0</v>
      </c>
      <c r="AL246" s="54" t="s">
        <v>797</v>
      </c>
      <c r="AM246" s="12">
        <v>0</v>
      </c>
      <c r="AN246" s="54" t="s">
        <v>797</v>
      </c>
      <c r="AO246" s="12">
        <v>0</v>
      </c>
      <c r="AP246" s="183" t="s">
        <v>869</v>
      </c>
      <c r="AQ246" s="194">
        <v>3.5</v>
      </c>
      <c r="AR246" s="195" t="s">
        <v>798</v>
      </c>
      <c r="AS246" s="180">
        <v>0</v>
      </c>
      <c r="AT246" s="181">
        <v>3.6</v>
      </c>
      <c r="AU246" s="184">
        <v>0</v>
      </c>
      <c r="AV246" s="184">
        <v>0</v>
      </c>
      <c r="AW246" s="186" t="s">
        <v>797</v>
      </c>
      <c r="AX246" s="95" t="s">
        <v>897</v>
      </c>
      <c r="AY246" s="96" t="e">
        <v>#VALUE!</v>
      </c>
      <c r="AZ246" s="97">
        <v>0</v>
      </c>
    </row>
    <row r="247" spans="3:52" ht="15" customHeight="1" x14ac:dyDescent="0.25">
      <c r="C247" s="90">
        <f t="shared" si="85"/>
        <v>108</v>
      </c>
      <c r="D247" s="3" t="s">
        <v>34</v>
      </c>
      <c r="E247" s="225" t="str">
        <f>_xlfn.XLOOKUP(D247, '[1]Парный рейтинг'!$D$10:$D$826,'[1]Парный рейтинг'!$P$10:$P$826, "")</f>
        <v/>
      </c>
      <c r="F247" s="172" t="str">
        <f t="shared" si="66"/>
        <v/>
      </c>
      <c r="G247" s="207" t="e">
        <f t="shared" si="67"/>
        <v>#VALUE!</v>
      </c>
      <c r="H247" s="176" t="str">
        <f t="shared" si="86"/>
        <v/>
      </c>
      <c r="I247" s="27" t="str">
        <f t="shared" si="68"/>
        <v>3,5*</v>
      </c>
      <c r="J247" s="208">
        <v>3.5</v>
      </c>
      <c r="K247" s="24" t="s">
        <v>798</v>
      </c>
      <c r="L247" s="2">
        <f t="shared" si="69"/>
        <v>0</v>
      </c>
      <c r="M247" s="5">
        <f t="shared" si="70"/>
        <v>3.6</v>
      </c>
      <c r="N247" s="196">
        <f t="shared" si="71"/>
        <v>0</v>
      </c>
      <c r="O247" s="196">
        <f t="shared" si="72"/>
        <v>0</v>
      </c>
      <c r="P247" s="17" t="str">
        <f t="shared" si="73"/>
        <v/>
      </c>
      <c r="Q247" s="16" t="str">
        <f t="shared" si="74"/>
        <v>n/a</v>
      </c>
      <c r="R247" s="10" t="e">
        <f t="shared" si="75"/>
        <v>#VALUE!</v>
      </c>
      <c r="S247" s="25">
        <f t="shared" si="76"/>
        <v>0</v>
      </c>
      <c r="T247" s="11">
        <f t="shared" si="77"/>
        <v>0</v>
      </c>
      <c r="U247" s="12" t="str">
        <f t="shared" si="78"/>
        <v xml:space="preserve"> </v>
      </c>
      <c r="V247" s="13">
        <f t="shared" si="79"/>
        <v>0</v>
      </c>
      <c r="W247" s="53">
        <f t="shared" si="80"/>
        <v>0</v>
      </c>
      <c r="X247" s="54">
        <f t="shared" si="81"/>
        <v>0</v>
      </c>
      <c r="Y247" s="15" t="str">
        <f t="shared" si="82"/>
        <v>-</v>
      </c>
      <c r="Z247" s="54" t="s">
        <v>797</v>
      </c>
      <c r="AA247" s="12">
        <v>0</v>
      </c>
      <c r="AB247" s="54" t="s">
        <v>797</v>
      </c>
      <c r="AC247" s="12">
        <v>0</v>
      </c>
      <c r="AD247" s="54" t="s">
        <v>797</v>
      </c>
      <c r="AE247" s="12">
        <v>0</v>
      </c>
      <c r="AF247" s="54" t="s">
        <v>797</v>
      </c>
      <c r="AG247" s="12">
        <v>0</v>
      </c>
      <c r="AH247" s="54" t="s">
        <v>797</v>
      </c>
      <c r="AI247" s="12">
        <v>0</v>
      </c>
      <c r="AJ247" s="54" t="s">
        <v>797</v>
      </c>
      <c r="AK247" s="12">
        <v>0</v>
      </c>
      <c r="AL247" s="54" t="s">
        <v>797</v>
      </c>
      <c r="AM247" s="12">
        <v>0</v>
      </c>
      <c r="AN247" s="54" t="s">
        <v>797</v>
      </c>
      <c r="AO247" s="12">
        <v>0</v>
      </c>
      <c r="AP247" s="183" t="s">
        <v>869</v>
      </c>
      <c r="AQ247" s="194">
        <v>3.5</v>
      </c>
      <c r="AR247" s="195" t="s">
        <v>798</v>
      </c>
      <c r="AS247" s="180">
        <v>0</v>
      </c>
      <c r="AT247" s="181">
        <v>3.6</v>
      </c>
      <c r="AU247" s="184">
        <v>0</v>
      </c>
      <c r="AV247" s="184">
        <v>0</v>
      </c>
      <c r="AW247" s="186" t="s">
        <v>797</v>
      </c>
      <c r="AX247" s="95" t="s">
        <v>897</v>
      </c>
      <c r="AY247" s="96" t="e">
        <v>#VALUE!</v>
      </c>
      <c r="AZ247" s="97">
        <v>0</v>
      </c>
    </row>
    <row r="248" spans="3:52" ht="15" customHeight="1" x14ac:dyDescent="0.25">
      <c r="C248" s="90">
        <f t="shared" si="85"/>
        <v>109</v>
      </c>
      <c r="D248" s="3" t="s">
        <v>267</v>
      </c>
      <c r="E248" s="225" t="str">
        <f>_xlfn.XLOOKUP(D248, '[1]Парный рейтинг'!$D$10:$D$826,'[1]Парный рейтинг'!$P$10:$P$826, "")</f>
        <v/>
      </c>
      <c r="F248" s="172" t="str">
        <f t="shared" si="66"/>
        <v/>
      </c>
      <c r="G248" s="207" t="e">
        <f t="shared" si="67"/>
        <v>#VALUE!</v>
      </c>
      <c r="H248" s="176" t="str">
        <f t="shared" si="86"/>
        <v/>
      </c>
      <c r="I248" s="27" t="str">
        <f t="shared" si="68"/>
        <v>3,5*</v>
      </c>
      <c r="J248" s="208">
        <v>3.5</v>
      </c>
      <c r="K248" s="24" t="s">
        <v>798</v>
      </c>
      <c r="L248" s="2">
        <f t="shared" si="69"/>
        <v>0</v>
      </c>
      <c r="M248" s="5">
        <f t="shared" si="70"/>
        <v>3.6</v>
      </c>
      <c r="N248" s="196">
        <f t="shared" si="71"/>
        <v>0</v>
      </c>
      <c r="O248" s="196">
        <f t="shared" si="72"/>
        <v>0</v>
      </c>
      <c r="P248" s="17" t="str">
        <f t="shared" si="73"/>
        <v/>
      </c>
      <c r="Q248" s="16" t="str">
        <f t="shared" si="74"/>
        <v>n/a</v>
      </c>
      <c r="R248" s="10" t="e">
        <f t="shared" si="75"/>
        <v>#VALUE!</v>
      </c>
      <c r="S248" s="25">
        <f t="shared" si="76"/>
        <v>0</v>
      </c>
      <c r="T248" s="11">
        <f t="shared" si="77"/>
        <v>0</v>
      </c>
      <c r="U248" s="12" t="str">
        <f t="shared" si="78"/>
        <v xml:space="preserve"> </v>
      </c>
      <c r="V248" s="13">
        <f t="shared" si="79"/>
        <v>0</v>
      </c>
      <c r="W248" s="53">
        <f t="shared" si="80"/>
        <v>0</v>
      </c>
      <c r="X248" s="54">
        <f t="shared" si="81"/>
        <v>0</v>
      </c>
      <c r="Y248" s="15" t="str">
        <f t="shared" si="82"/>
        <v>-</v>
      </c>
      <c r="Z248" s="54" t="s">
        <v>797</v>
      </c>
      <c r="AA248" s="12">
        <v>0</v>
      </c>
      <c r="AB248" s="54" t="s">
        <v>797</v>
      </c>
      <c r="AC248" s="12">
        <v>0</v>
      </c>
      <c r="AD248" s="54" t="s">
        <v>797</v>
      </c>
      <c r="AE248" s="12">
        <v>0</v>
      </c>
      <c r="AF248" s="54" t="s">
        <v>797</v>
      </c>
      <c r="AG248" s="12">
        <v>0</v>
      </c>
      <c r="AH248" s="54" t="s">
        <v>797</v>
      </c>
      <c r="AI248" s="12">
        <v>0</v>
      </c>
      <c r="AJ248" s="54" t="s">
        <v>797</v>
      </c>
      <c r="AK248" s="12">
        <v>0</v>
      </c>
      <c r="AL248" s="54" t="s">
        <v>797</v>
      </c>
      <c r="AM248" s="12">
        <v>0</v>
      </c>
      <c r="AN248" s="54" t="s">
        <v>797</v>
      </c>
      <c r="AO248" s="12">
        <v>0</v>
      </c>
      <c r="AP248" s="183" t="s">
        <v>869</v>
      </c>
      <c r="AQ248" s="194">
        <v>3.5</v>
      </c>
      <c r="AR248" s="195" t="s">
        <v>798</v>
      </c>
      <c r="AS248" s="180">
        <v>0</v>
      </c>
      <c r="AT248" s="181">
        <v>3.6</v>
      </c>
      <c r="AU248" s="184">
        <v>0</v>
      </c>
      <c r="AV248" s="184">
        <v>0</v>
      </c>
      <c r="AW248" s="186" t="s">
        <v>797</v>
      </c>
      <c r="AX248" s="95" t="s">
        <v>897</v>
      </c>
      <c r="AY248" s="96" t="e">
        <v>#VALUE!</v>
      </c>
      <c r="AZ248" s="97">
        <v>0</v>
      </c>
    </row>
    <row r="249" spans="3:52" ht="15" customHeight="1" x14ac:dyDescent="0.25">
      <c r="C249" s="90">
        <f t="shared" si="85"/>
        <v>110</v>
      </c>
      <c r="D249" s="3" t="s">
        <v>45</v>
      </c>
      <c r="E249" s="225" t="str">
        <f>_xlfn.XLOOKUP(D249, '[1]Парный рейтинг'!$D$10:$D$826,'[1]Парный рейтинг'!$P$10:$P$826, "")</f>
        <v/>
      </c>
      <c r="F249" s="172" t="str">
        <f t="shared" si="66"/>
        <v/>
      </c>
      <c r="G249" s="207" t="e">
        <f t="shared" si="67"/>
        <v>#VALUE!</v>
      </c>
      <c r="H249" s="176" t="str">
        <f t="shared" si="86"/>
        <v/>
      </c>
      <c r="I249" s="27" t="str">
        <f t="shared" si="68"/>
        <v>3,5*</v>
      </c>
      <c r="J249" s="208">
        <v>3.5</v>
      </c>
      <c r="K249" s="24" t="s">
        <v>798</v>
      </c>
      <c r="L249" s="2">
        <f t="shared" si="69"/>
        <v>0</v>
      </c>
      <c r="M249" s="5">
        <f t="shared" si="70"/>
        <v>3.6</v>
      </c>
      <c r="N249" s="196">
        <f t="shared" si="71"/>
        <v>0</v>
      </c>
      <c r="O249" s="196">
        <f t="shared" si="72"/>
        <v>0</v>
      </c>
      <c r="P249" s="17" t="str">
        <f t="shared" si="73"/>
        <v/>
      </c>
      <c r="Q249" s="16" t="str">
        <f t="shared" si="74"/>
        <v>n/a</v>
      </c>
      <c r="R249" s="10" t="e">
        <f t="shared" si="75"/>
        <v>#VALUE!</v>
      </c>
      <c r="S249" s="25">
        <f t="shared" si="76"/>
        <v>0</v>
      </c>
      <c r="T249" s="11">
        <f t="shared" si="77"/>
        <v>0</v>
      </c>
      <c r="U249" s="12" t="str">
        <f t="shared" si="78"/>
        <v xml:space="preserve"> </v>
      </c>
      <c r="V249" s="13">
        <f t="shared" si="79"/>
        <v>0</v>
      </c>
      <c r="W249" s="53">
        <f t="shared" si="80"/>
        <v>0</v>
      </c>
      <c r="X249" s="54">
        <f t="shared" si="81"/>
        <v>0</v>
      </c>
      <c r="Y249" s="15" t="str">
        <f t="shared" si="82"/>
        <v>-</v>
      </c>
      <c r="Z249" s="54" t="s">
        <v>797</v>
      </c>
      <c r="AA249" s="12">
        <v>0</v>
      </c>
      <c r="AB249" s="54" t="s">
        <v>797</v>
      </c>
      <c r="AC249" s="12">
        <v>0</v>
      </c>
      <c r="AD249" s="54" t="s">
        <v>797</v>
      </c>
      <c r="AE249" s="12">
        <v>0</v>
      </c>
      <c r="AF249" s="54" t="s">
        <v>797</v>
      </c>
      <c r="AG249" s="12">
        <v>0</v>
      </c>
      <c r="AH249" s="54" t="s">
        <v>797</v>
      </c>
      <c r="AI249" s="12">
        <v>0</v>
      </c>
      <c r="AJ249" s="54" t="s">
        <v>797</v>
      </c>
      <c r="AK249" s="12">
        <v>0</v>
      </c>
      <c r="AL249" s="54" t="s">
        <v>797</v>
      </c>
      <c r="AM249" s="12">
        <v>0</v>
      </c>
      <c r="AN249" s="54" t="s">
        <v>797</v>
      </c>
      <c r="AO249" s="12">
        <v>0</v>
      </c>
      <c r="AP249" s="183" t="s">
        <v>869</v>
      </c>
      <c r="AQ249" s="194">
        <v>3.5</v>
      </c>
      <c r="AR249" s="195" t="s">
        <v>798</v>
      </c>
      <c r="AS249" s="180">
        <v>0</v>
      </c>
      <c r="AT249" s="181">
        <v>3.6</v>
      </c>
      <c r="AU249" s="184">
        <v>0</v>
      </c>
      <c r="AV249" s="184">
        <v>0</v>
      </c>
      <c r="AW249" s="186" t="s">
        <v>797</v>
      </c>
      <c r="AX249" s="95" t="s">
        <v>897</v>
      </c>
      <c r="AY249" s="96" t="e">
        <v>#VALUE!</v>
      </c>
      <c r="AZ249" s="97">
        <v>0</v>
      </c>
    </row>
    <row r="250" spans="3:52" ht="15" customHeight="1" x14ac:dyDescent="0.25">
      <c r="C250" s="90">
        <f t="shared" si="85"/>
        <v>111</v>
      </c>
      <c r="D250" s="3" t="s">
        <v>82</v>
      </c>
      <c r="E250" s="225" t="str">
        <f>_xlfn.XLOOKUP(D250, '[1]Парный рейтинг'!$D$10:$D$826,'[1]Парный рейтинг'!$P$10:$P$826, "")</f>
        <v/>
      </c>
      <c r="F250" s="172" t="str">
        <f t="shared" si="66"/>
        <v/>
      </c>
      <c r="G250" s="207" t="e">
        <f t="shared" si="67"/>
        <v>#VALUE!</v>
      </c>
      <c r="H250" s="176" t="str">
        <f t="shared" si="86"/>
        <v/>
      </c>
      <c r="I250" s="27" t="str">
        <f t="shared" si="68"/>
        <v>3,5*</v>
      </c>
      <c r="J250" s="208">
        <v>3.5</v>
      </c>
      <c r="K250" s="24" t="s">
        <v>798</v>
      </c>
      <c r="L250" s="2">
        <f t="shared" si="69"/>
        <v>0</v>
      </c>
      <c r="M250" s="5">
        <f t="shared" si="70"/>
        <v>3.6</v>
      </c>
      <c r="N250" s="196">
        <f t="shared" si="71"/>
        <v>0</v>
      </c>
      <c r="O250" s="196">
        <f t="shared" si="72"/>
        <v>0</v>
      </c>
      <c r="P250" s="17" t="str">
        <f t="shared" si="73"/>
        <v/>
      </c>
      <c r="Q250" s="16" t="str">
        <f t="shared" si="74"/>
        <v>n/a</v>
      </c>
      <c r="R250" s="10" t="e">
        <f t="shared" si="75"/>
        <v>#VALUE!</v>
      </c>
      <c r="S250" s="25">
        <f t="shared" si="76"/>
        <v>0</v>
      </c>
      <c r="T250" s="11">
        <f t="shared" si="77"/>
        <v>0</v>
      </c>
      <c r="U250" s="12" t="str">
        <f t="shared" si="78"/>
        <v xml:space="preserve"> </v>
      </c>
      <c r="V250" s="13">
        <f t="shared" si="79"/>
        <v>0</v>
      </c>
      <c r="W250" s="53">
        <f t="shared" si="80"/>
        <v>0</v>
      </c>
      <c r="X250" s="54">
        <f t="shared" si="81"/>
        <v>0</v>
      </c>
      <c r="Y250" s="15" t="str">
        <f t="shared" si="82"/>
        <v>-</v>
      </c>
      <c r="Z250" s="54" t="s">
        <v>797</v>
      </c>
      <c r="AA250" s="12">
        <v>0</v>
      </c>
      <c r="AB250" s="54" t="s">
        <v>797</v>
      </c>
      <c r="AC250" s="12">
        <v>0</v>
      </c>
      <c r="AD250" s="54" t="s">
        <v>797</v>
      </c>
      <c r="AE250" s="12">
        <v>0</v>
      </c>
      <c r="AF250" s="54" t="s">
        <v>797</v>
      </c>
      <c r="AG250" s="12">
        <v>0</v>
      </c>
      <c r="AH250" s="54" t="s">
        <v>797</v>
      </c>
      <c r="AI250" s="12">
        <v>0</v>
      </c>
      <c r="AJ250" s="54" t="s">
        <v>797</v>
      </c>
      <c r="AK250" s="12">
        <v>0</v>
      </c>
      <c r="AL250" s="54" t="s">
        <v>797</v>
      </c>
      <c r="AM250" s="12">
        <v>0</v>
      </c>
      <c r="AN250" s="54" t="s">
        <v>797</v>
      </c>
      <c r="AO250" s="12">
        <v>0</v>
      </c>
      <c r="AP250" s="183" t="s">
        <v>869</v>
      </c>
      <c r="AQ250" s="194">
        <v>3.5</v>
      </c>
      <c r="AR250" s="195" t="s">
        <v>798</v>
      </c>
      <c r="AS250" s="180">
        <v>0</v>
      </c>
      <c r="AT250" s="181">
        <v>3.6</v>
      </c>
      <c r="AU250" s="184">
        <v>0</v>
      </c>
      <c r="AV250" s="184">
        <v>0</v>
      </c>
      <c r="AW250" s="186" t="s">
        <v>797</v>
      </c>
      <c r="AX250" s="95" t="s">
        <v>897</v>
      </c>
      <c r="AY250" s="96" t="e">
        <v>#VALUE!</v>
      </c>
      <c r="AZ250" s="97">
        <v>0</v>
      </c>
    </row>
    <row r="251" spans="3:52" ht="15" customHeight="1" x14ac:dyDescent="0.25">
      <c r="C251" s="90">
        <f t="shared" si="85"/>
        <v>112</v>
      </c>
      <c r="D251" s="3" t="s">
        <v>875</v>
      </c>
      <c r="E251" s="225" t="str">
        <f>_xlfn.XLOOKUP(D251, '[1]Парный рейтинг'!$D$10:$D$826,'[1]Парный рейтинг'!$P$10:$P$826, "")</f>
        <v/>
      </c>
      <c r="F251" s="172" t="str">
        <f t="shared" si="66"/>
        <v/>
      </c>
      <c r="G251" s="207" t="e">
        <f t="shared" si="67"/>
        <v>#VALUE!</v>
      </c>
      <c r="H251" s="176" t="str">
        <f t="shared" si="86"/>
        <v/>
      </c>
      <c r="I251" s="27" t="str">
        <f t="shared" si="68"/>
        <v>3,5*</v>
      </c>
      <c r="J251" s="208">
        <v>3.5</v>
      </c>
      <c r="K251" s="24" t="s">
        <v>798</v>
      </c>
      <c r="L251" s="201">
        <f t="shared" si="69"/>
        <v>0</v>
      </c>
      <c r="M251" s="200">
        <f t="shared" si="70"/>
        <v>3.6</v>
      </c>
      <c r="N251" s="202">
        <f t="shared" si="71"/>
        <v>0</v>
      </c>
      <c r="O251" s="202">
        <f t="shared" si="72"/>
        <v>0</v>
      </c>
      <c r="P251" s="17" t="str">
        <f t="shared" si="73"/>
        <v/>
      </c>
      <c r="Q251" s="16" t="str">
        <f t="shared" si="74"/>
        <v>n/a</v>
      </c>
      <c r="R251" s="10" t="e">
        <f t="shared" si="75"/>
        <v>#VALUE!</v>
      </c>
      <c r="S251" s="25">
        <f t="shared" si="76"/>
        <v>0</v>
      </c>
      <c r="T251" s="11">
        <f t="shared" si="77"/>
        <v>0</v>
      </c>
      <c r="U251" s="12" t="str">
        <f t="shared" si="78"/>
        <v xml:space="preserve"> </v>
      </c>
      <c r="V251" s="13">
        <f t="shared" si="79"/>
        <v>0</v>
      </c>
      <c r="W251" s="53">
        <f t="shared" si="80"/>
        <v>0</v>
      </c>
      <c r="X251" s="54">
        <f t="shared" si="81"/>
        <v>0</v>
      </c>
      <c r="Y251" s="15" t="str">
        <f t="shared" si="82"/>
        <v>-</v>
      </c>
      <c r="Z251" s="54" t="s">
        <v>797</v>
      </c>
      <c r="AA251" s="12">
        <v>0</v>
      </c>
      <c r="AB251" s="54" t="s">
        <v>797</v>
      </c>
      <c r="AC251" s="12">
        <v>0</v>
      </c>
      <c r="AD251" s="54" t="s">
        <v>797</v>
      </c>
      <c r="AE251" s="12">
        <v>0</v>
      </c>
      <c r="AF251" s="54" t="s">
        <v>797</v>
      </c>
      <c r="AG251" s="12">
        <v>0</v>
      </c>
      <c r="AH251" s="54" t="s">
        <v>797</v>
      </c>
      <c r="AI251" s="12">
        <v>0</v>
      </c>
      <c r="AJ251" s="54" t="s">
        <v>797</v>
      </c>
      <c r="AK251" s="12">
        <v>0</v>
      </c>
      <c r="AL251" s="54" t="s">
        <v>797</v>
      </c>
      <c r="AM251" s="12">
        <v>0</v>
      </c>
      <c r="AN251" s="54" t="s">
        <v>797</v>
      </c>
      <c r="AO251" s="12">
        <v>0</v>
      </c>
      <c r="AP251" s="185" t="s">
        <v>869</v>
      </c>
      <c r="AQ251" s="194">
        <v>3.5</v>
      </c>
      <c r="AR251" s="203" t="s">
        <v>798</v>
      </c>
      <c r="AS251" s="180">
        <v>0</v>
      </c>
      <c r="AT251" s="181">
        <v>3.6</v>
      </c>
      <c r="AU251" s="188">
        <v>3.5</v>
      </c>
      <c r="AV251" s="188">
        <v>0</v>
      </c>
      <c r="AW251" s="206" t="s">
        <v>914</v>
      </c>
      <c r="AX251" s="95" t="s">
        <v>897</v>
      </c>
      <c r="AY251" s="96" t="e">
        <v>#VALUE!</v>
      </c>
      <c r="AZ251" s="97">
        <v>0</v>
      </c>
    </row>
    <row r="252" spans="3:52" ht="15" customHeight="1" x14ac:dyDescent="0.25">
      <c r="C252" s="90">
        <f t="shared" si="85"/>
        <v>113</v>
      </c>
      <c r="D252" s="3" t="s">
        <v>210</v>
      </c>
      <c r="E252" s="225" t="str">
        <f>_xlfn.XLOOKUP(D252, '[1]Парный рейтинг'!$D$10:$D$826,'[1]Парный рейтинг'!$P$10:$P$826, "")</f>
        <v/>
      </c>
      <c r="F252" s="172" t="str">
        <f t="shared" si="66"/>
        <v/>
      </c>
      <c r="G252" s="207" t="e">
        <f t="shared" si="67"/>
        <v>#VALUE!</v>
      </c>
      <c r="H252" s="176" t="str">
        <f t="shared" si="86"/>
        <v/>
      </c>
      <c r="I252" s="27" t="str">
        <f t="shared" si="68"/>
        <v>3,5*</v>
      </c>
      <c r="J252" s="208">
        <v>3.5</v>
      </c>
      <c r="K252" s="24" t="s">
        <v>798</v>
      </c>
      <c r="L252" s="2">
        <f t="shared" si="69"/>
        <v>0</v>
      </c>
      <c r="M252" s="5">
        <f t="shared" si="70"/>
        <v>3.6</v>
      </c>
      <c r="N252" s="196">
        <f t="shared" si="71"/>
        <v>0</v>
      </c>
      <c r="O252" s="196">
        <f t="shared" si="72"/>
        <v>0</v>
      </c>
      <c r="P252" s="17" t="str">
        <f t="shared" si="73"/>
        <v/>
      </c>
      <c r="Q252" s="16" t="str">
        <f t="shared" si="74"/>
        <v>n/a</v>
      </c>
      <c r="R252" s="10" t="e">
        <f t="shared" si="75"/>
        <v>#VALUE!</v>
      </c>
      <c r="S252" s="25">
        <f t="shared" si="76"/>
        <v>0</v>
      </c>
      <c r="T252" s="11">
        <f t="shared" si="77"/>
        <v>0</v>
      </c>
      <c r="U252" s="12" t="str">
        <f t="shared" si="78"/>
        <v xml:space="preserve"> </v>
      </c>
      <c r="V252" s="13">
        <f t="shared" si="79"/>
        <v>0</v>
      </c>
      <c r="W252" s="53">
        <f t="shared" si="80"/>
        <v>0</v>
      </c>
      <c r="X252" s="54">
        <f t="shared" si="81"/>
        <v>0</v>
      </c>
      <c r="Y252" s="15" t="str">
        <f t="shared" si="82"/>
        <v>-</v>
      </c>
      <c r="Z252" s="54" t="s">
        <v>797</v>
      </c>
      <c r="AA252" s="12">
        <v>0</v>
      </c>
      <c r="AB252" s="54" t="s">
        <v>797</v>
      </c>
      <c r="AC252" s="12">
        <v>0</v>
      </c>
      <c r="AD252" s="54" t="s">
        <v>797</v>
      </c>
      <c r="AE252" s="12">
        <v>0</v>
      </c>
      <c r="AF252" s="54" t="s">
        <v>797</v>
      </c>
      <c r="AG252" s="12">
        <v>0</v>
      </c>
      <c r="AH252" s="54" t="s">
        <v>797</v>
      </c>
      <c r="AI252" s="12">
        <v>0</v>
      </c>
      <c r="AJ252" s="54" t="s">
        <v>797</v>
      </c>
      <c r="AK252" s="12">
        <v>0</v>
      </c>
      <c r="AL252" s="54" t="s">
        <v>797</v>
      </c>
      <c r="AM252" s="12">
        <v>0</v>
      </c>
      <c r="AN252" s="54" t="s">
        <v>797</v>
      </c>
      <c r="AO252" s="12">
        <v>0</v>
      </c>
      <c r="AP252" s="183" t="s">
        <v>869</v>
      </c>
      <c r="AQ252" s="194">
        <v>3.5</v>
      </c>
      <c r="AR252" s="195" t="s">
        <v>798</v>
      </c>
      <c r="AS252" s="180">
        <v>0</v>
      </c>
      <c r="AT252" s="181">
        <v>3.6</v>
      </c>
      <c r="AU252" s="199">
        <v>0</v>
      </c>
      <c r="AV252" s="199">
        <v>0</v>
      </c>
      <c r="AW252" s="182" t="s">
        <v>797</v>
      </c>
      <c r="AX252" s="95" t="s">
        <v>897</v>
      </c>
      <c r="AY252" s="96" t="e">
        <v>#VALUE!</v>
      </c>
      <c r="AZ252" s="97">
        <v>0</v>
      </c>
    </row>
    <row r="253" spans="3:52" ht="15" customHeight="1" x14ac:dyDescent="0.25">
      <c r="C253" s="90">
        <f t="shared" si="85"/>
        <v>114</v>
      </c>
      <c r="D253" s="3" t="s">
        <v>886</v>
      </c>
      <c r="E253" s="225" t="str">
        <f>_xlfn.XLOOKUP(D253, '[1]Парный рейтинг'!$D$10:$D$826,'[1]Парный рейтинг'!$P$10:$P$826, "")</f>
        <v/>
      </c>
      <c r="F253" s="172" t="str">
        <f t="shared" si="66"/>
        <v/>
      </c>
      <c r="G253" s="207" t="e">
        <f t="shared" si="67"/>
        <v>#VALUE!</v>
      </c>
      <c r="H253" s="176" t="str">
        <f t="shared" si="86"/>
        <v/>
      </c>
      <c r="I253" s="27" t="str">
        <f t="shared" si="68"/>
        <v>3,5*</v>
      </c>
      <c r="J253" s="208">
        <v>3.5</v>
      </c>
      <c r="K253" s="24" t="s">
        <v>798</v>
      </c>
      <c r="L253" s="201">
        <f t="shared" si="69"/>
        <v>0</v>
      </c>
      <c r="M253" s="200">
        <f t="shared" si="70"/>
        <v>3.6</v>
      </c>
      <c r="N253" s="202">
        <f t="shared" si="71"/>
        <v>0</v>
      </c>
      <c r="O253" s="202">
        <f t="shared" si="72"/>
        <v>0</v>
      </c>
      <c r="P253" s="17" t="str">
        <f t="shared" si="73"/>
        <v/>
      </c>
      <c r="Q253" s="16" t="str">
        <f t="shared" si="74"/>
        <v>n/a</v>
      </c>
      <c r="R253" s="10" t="e">
        <f t="shared" si="75"/>
        <v>#VALUE!</v>
      </c>
      <c r="S253" s="25">
        <f t="shared" si="76"/>
        <v>0</v>
      </c>
      <c r="T253" s="11">
        <f t="shared" si="77"/>
        <v>0</v>
      </c>
      <c r="U253" s="12" t="str">
        <f t="shared" si="78"/>
        <v xml:space="preserve"> </v>
      </c>
      <c r="V253" s="13">
        <f t="shared" si="79"/>
        <v>0</v>
      </c>
      <c r="W253" s="53">
        <f t="shared" si="80"/>
        <v>0</v>
      </c>
      <c r="X253" s="54">
        <f t="shared" si="81"/>
        <v>0</v>
      </c>
      <c r="Y253" s="15" t="str">
        <f t="shared" si="82"/>
        <v>-</v>
      </c>
      <c r="Z253" s="54" t="s">
        <v>797</v>
      </c>
      <c r="AA253" s="12">
        <v>0</v>
      </c>
      <c r="AB253" s="54" t="s">
        <v>797</v>
      </c>
      <c r="AC253" s="12">
        <v>0</v>
      </c>
      <c r="AD253" s="54" t="s">
        <v>797</v>
      </c>
      <c r="AE253" s="12">
        <v>0</v>
      </c>
      <c r="AF253" s="54" t="s">
        <v>797</v>
      </c>
      <c r="AG253" s="12">
        <v>0</v>
      </c>
      <c r="AH253" s="54" t="s">
        <v>797</v>
      </c>
      <c r="AI253" s="12">
        <v>0</v>
      </c>
      <c r="AJ253" s="54" t="s">
        <v>797</v>
      </c>
      <c r="AK253" s="12">
        <v>0</v>
      </c>
      <c r="AL253" s="54" t="s">
        <v>797</v>
      </c>
      <c r="AM253" s="12">
        <v>0</v>
      </c>
      <c r="AN253" s="54" t="s">
        <v>797</v>
      </c>
      <c r="AO253" s="12">
        <v>0</v>
      </c>
      <c r="AP253" s="185" t="s">
        <v>869</v>
      </c>
      <c r="AQ253" s="194">
        <v>3.5</v>
      </c>
      <c r="AR253" s="203" t="s">
        <v>798</v>
      </c>
      <c r="AS253" s="180">
        <v>0</v>
      </c>
      <c r="AT253" s="181">
        <v>3.6</v>
      </c>
      <c r="AU253" s="227">
        <v>3.5</v>
      </c>
      <c r="AV253" s="227">
        <v>0</v>
      </c>
      <c r="AW253" s="206" t="s">
        <v>914</v>
      </c>
      <c r="AX253" s="95" t="s">
        <v>897</v>
      </c>
      <c r="AY253" s="96" t="e">
        <v>#VALUE!</v>
      </c>
      <c r="AZ253" s="97">
        <v>0</v>
      </c>
    </row>
    <row r="254" spans="3:52" ht="15" customHeight="1" thickBot="1" x14ac:dyDescent="0.3">
      <c r="C254" s="90">
        <f t="shared" si="85"/>
        <v>115</v>
      </c>
      <c r="D254" s="3" t="s">
        <v>155</v>
      </c>
      <c r="E254" s="225" t="str">
        <f>_xlfn.XLOOKUP(D254, '[1]Парный рейтинг'!$D$10:$D$826,'[1]Парный рейтинг'!$P$10:$P$826, "")</f>
        <v/>
      </c>
      <c r="F254" s="172" t="str">
        <f t="shared" si="66"/>
        <v/>
      </c>
      <c r="G254" s="207" t="e">
        <f t="shared" si="67"/>
        <v>#VALUE!</v>
      </c>
      <c r="H254" s="176" t="str">
        <f t="shared" si="86"/>
        <v/>
      </c>
      <c r="I254" s="27" t="str">
        <f t="shared" si="68"/>
        <v>3,5*</v>
      </c>
      <c r="J254" s="208">
        <v>3.5</v>
      </c>
      <c r="K254" s="24" t="s">
        <v>798</v>
      </c>
      <c r="L254" s="2">
        <f t="shared" si="69"/>
        <v>0</v>
      </c>
      <c r="M254" s="5">
        <f t="shared" si="70"/>
        <v>3.6</v>
      </c>
      <c r="N254" s="196">
        <f t="shared" si="71"/>
        <v>0</v>
      </c>
      <c r="O254" s="196">
        <f t="shared" si="72"/>
        <v>0</v>
      </c>
      <c r="P254" s="17" t="str">
        <f t="shared" si="73"/>
        <v/>
      </c>
      <c r="Q254" s="16" t="str">
        <f t="shared" si="74"/>
        <v>n/a</v>
      </c>
      <c r="R254" s="10" t="e">
        <f t="shared" si="75"/>
        <v>#VALUE!</v>
      </c>
      <c r="S254" s="25">
        <f t="shared" si="76"/>
        <v>0</v>
      </c>
      <c r="T254" s="11">
        <f t="shared" si="77"/>
        <v>0</v>
      </c>
      <c r="U254" s="12" t="str">
        <f t="shared" si="78"/>
        <v xml:space="preserve"> </v>
      </c>
      <c r="V254" s="13">
        <f t="shared" si="79"/>
        <v>0</v>
      </c>
      <c r="W254" s="53">
        <f t="shared" si="80"/>
        <v>0</v>
      </c>
      <c r="X254" s="54">
        <f t="shared" si="81"/>
        <v>0</v>
      </c>
      <c r="Y254" s="15" t="str">
        <f t="shared" si="82"/>
        <v>-</v>
      </c>
      <c r="Z254" s="54" t="s">
        <v>797</v>
      </c>
      <c r="AA254" s="12">
        <v>0</v>
      </c>
      <c r="AB254" s="54" t="s">
        <v>797</v>
      </c>
      <c r="AC254" s="12">
        <v>0</v>
      </c>
      <c r="AD254" s="54" t="s">
        <v>797</v>
      </c>
      <c r="AE254" s="12">
        <v>0</v>
      </c>
      <c r="AF254" s="54" t="s">
        <v>797</v>
      </c>
      <c r="AG254" s="12">
        <v>0</v>
      </c>
      <c r="AH254" s="54" t="s">
        <v>797</v>
      </c>
      <c r="AI254" s="12">
        <v>0</v>
      </c>
      <c r="AJ254" s="54" t="s">
        <v>797</v>
      </c>
      <c r="AK254" s="12">
        <v>0</v>
      </c>
      <c r="AL254" s="54" t="s">
        <v>797</v>
      </c>
      <c r="AM254" s="12">
        <v>0</v>
      </c>
      <c r="AN254" s="54" t="s">
        <v>797</v>
      </c>
      <c r="AO254" s="12">
        <v>0</v>
      </c>
      <c r="AP254" s="183" t="s">
        <v>869</v>
      </c>
      <c r="AQ254" s="194">
        <v>3.5</v>
      </c>
      <c r="AR254" s="195" t="s">
        <v>798</v>
      </c>
      <c r="AS254" s="180">
        <v>0</v>
      </c>
      <c r="AT254" s="181">
        <v>3.6</v>
      </c>
      <c r="AU254" s="199">
        <v>0</v>
      </c>
      <c r="AV254" s="199">
        <v>0</v>
      </c>
      <c r="AW254" s="199" t="s">
        <v>797</v>
      </c>
      <c r="AX254" s="95" t="s">
        <v>897</v>
      </c>
      <c r="AY254" s="96" t="e">
        <v>#VALUE!</v>
      </c>
      <c r="AZ254" s="97">
        <v>0</v>
      </c>
    </row>
    <row r="255" spans="3:52" ht="15" customHeight="1" x14ac:dyDescent="0.25">
      <c r="C255" s="90">
        <f t="shared" si="85"/>
        <v>116</v>
      </c>
      <c r="D255" s="3" t="s">
        <v>17</v>
      </c>
      <c r="E255" s="225" t="str">
        <f>_xlfn.XLOOKUP(D255, '[1]Парный рейтинг'!$D$10:$D$826,'[1]Парный рейтинг'!$P$10:$P$826, "")</f>
        <v/>
      </c>
      <c r="F255" s="172" t="str">
        <f t="shared" si="66"/>
        <v/>
      </c>
      <c r="G255" s="207" t="e">
        <f t="shared" si="67"/>
        <v>#VALUE!</v>
      </c>
      <c r="H255" s="176" t="str">
        <f t="shared" si="86"/>
        <v/>
      </c>
      <c r="I255" s="27" t="str">
        <f t="shared" si="68"/>
        <v>3,5*</v>
      </c>
      <c r="J255" s="208">
        <v>3.5</v>
      </c>
      <c r="K255" s="24" t="s">
        <v>798</v>
      </c>
      <c r="L255" s="2">
        <f t="shared" si="69"/>
        <v>0</v>
      </c>
      <c r="M255" s="5">
        <f t="shared" si="70"/>
        <v>3.6</v>
      </c>
      <c r="N255" s="196">
        <f t="shared" si="71"/>
        <v>0</v>
      </c>
      <c r="O255" s="196">
        <f t="shared" si="72"/>
        <v>0</v>
      </c>
      <c r="P255" s="17" t="str">
        <f t="shared" si="73"/>
        <v/>
      </c>
      <c r="Q255" s="16" t="str">
        <f t="shared" si="74"/>
        <v>n/a</v>
      </c>
      <c r="R255" s="10" t="e">
        <f t="shared" si="75"/>
        <v>#VALUE!</v>
      </c>
      <c r="S255" s="25">
        <f t="shared" si="76"/>
        <v>0</v>
      </c>
      <c r="T255" s="11">
        <f t="shared" si="77"/>
        <v>0</v>
      </c>
      <c r="U255" s="12" t="str">
        <f t="shared" si="78"/>
        <v xml:space="preserve"> </v>
      </c>
      <c r="V255" s="13">
        <f t="shared" si="79"/>
        <v>0</v>
      </c>
      <c r="W255" s="53">
        <f t="shared" si="80"/>
        <v>0</v>
      </c>
      <c r="X255" s="54">
        <f t="shared" si="81"/>
        <v>0</v>
      </c>
      <c r="Y255" s="15" t="str">
        <f t="shared" si="82"/>
        <v>-</v>
      </c>
      <c r="Z255" s="54" t="s">
        <v>797</v>
      </c>
      <c r="AA255" s="12">
        <v>0</v>
      </c>
      <c r="AB255" s="54" t="s">
        <v>797</v>
      </c>
      <c r="AC255" s="12">
        <v>0</v>
      </c>
      <c r="AD255" s="54" t="s">
        <v>797</v>
      </c>
      <c r="AE255" s="12">
        <v>0</v>
      </c>
      <c r="AF255" s="54" t="s">
        <v>797</v>
      </c>
      <c r="AG255" s="12">
        <v>0</v>
      </c>
      <c r="AH255" s="54" t="s">
        <v>797</v>
      </c>
      <c r="AI255" s="12">
        <v>0</v>
      </c>
      <c r="AJ255" s="54" t="s">
        <v>797</v>
      </c>
      <c r="AK255" s="12">
        <v>0</v>
      </c>
      <c r="AL255" s="54" t="s">
        <v>797</v>
      </c>
      <c r="AM255" s="12">
        <v>0</v>
      </c>
      <c r="AN255" s="54" t="s">
        <v>797</v>
      </c>
      <c r="AO255" s="12">
        <v>0</v>
      </c>
      <c r="AP255" s="183" t="s">
        <v>869</v>
      </c>
      <c r="AQ255" s="194">
        <v>3.5</v>
      </c>
      <c r="AR255" s="195" t="s">
        <v>798</v>
      </c>
      <c r="AS255" s="180">
        <v>0</v>
      </c>
      <c r="AT255" s="181">
        <v>3.6</v>
      </c>
      <c r="AU255" s="219">
        <v>0</v>
      </c>
      <c r="AV255" s="219">
        <v>0</v>
      </c>
      <c r="AW255" s="219" t="s">
        <v>797</v>
      </c>
      <c r="AX255" s="95" t="s">
        <v>897</v>
      </c>
      <c r="AY255" s="96" t="e">
        <v>#VALUE!</v>
      </c>
      <c r="AZ255" s="97">
        <v>0</v>
      </c>
    </row>
    <row r="256" spans="3:52" ht="15" customHeight="1" x14ac:dyDescent="0.25">
      <c r="C256" s="90">
        <f t="shared" si="85"/>
        <v>117</v>
      </c>
      <c r="D256" s="3" t="s">
        <v>329</v>
      </c>
      <c r="E256" s="225" t="str">
        <f>_xlfn.XLOOKUP(D256, '[1]Парный рейтинг'!$D$10:$D$826,'[1]Парный рейтинг'!$P$10:$P$826, "")</f>
        <v/>
      </c>
      <c r="F256" s="172" t="str">
        <f t="shared" si="66"/>
        <v/>
      </c>
      <c r="G256" s="207" t="e">
        <f t="shared" si="67"/>
        <v>#VALUE!</v>
      </c>
      <c r="H256" s="176" t="str">
        <f t="shared" si="86"/>
        <v/>
      </c>
      <c r="I256" s="27" t="str">
        <f t="shared" si="68"/>
        <v>3,5*</v>
      </c>
      <c r="J256" s="208">
        <v>3.5</v>
      </c>
      <c r="K256" s="24" t="s">
        <v>798</v>
      </c>
      <c r="L256" s="2">
        <f t="shared" si="69"/>
        <v>0</v>
      </c>
      <c r="M256" s="5">
        <f t="shared" si="70"/>
        <v>3.6</v>
      </c>
      <c r="N256" s="196">
        <f t="shared" si="71"/>
        <v>0</v>
      </c>
      <c r="O256" s="196">
        <f t="shared" si="72"/>
        <v>0</v>
      </c>
      <c r="P256" s="17" t="str">
        <f t="shared" si="73"/>
        <v/>
      </c>
      <c r="Q256" s="16" t="str">
        <f t="shared" si="74"/>
        <v>n/a</v>
      </c>
      <c r="R256" s="10" t="e">
        <f t="shared" si="75"/>
        <v>#VALUE!</v>
      </c>
      <c r="S256" s="25">
        <f t="shared" si="76"/>
        <v>0</v>
      </c>
      <c r="T256" s="11">
        <f t="shared" si="77"/>
        <v>0</v>
      </c>
      <c r="U256" s="12" t="str">
        <f t="shared" si="78"/>
        <v xml:space="preserve"> </v>
      </c>
      <c r="V256" s="13">
        <f t="shared" si="79"/>
        <v>0</v>
      </c>
      <c r="W256" s="53">
        <f t="shared" si="80"/>
        <v>0</v>
      </c>
      <c r="X256" s="54">
        <f t="shared" si="81"/>
        <v>0</v>
      </c>
      <c r="Y256" s="15" t="str">
        <f t="shared" si="82"/>
        <v>-</v>
      </c>
      <c r="Z256" s="54" t="s">
        <v>797</v>
      </c>
      <c r="AA256" s="12">
        <v>0</v>
      </c>
      <c r="AB256" s="54" t="s">
        <v>797</v>
      </c>
      <c r="AC256" s="12">
        <v>0</v>
      </c>
      <c r="AD256" s="54" t="s">
        <v>797</v>
      </c>
      <c r="AE256" s="12">
        <v>0</v>
      </c>
      <c r="AF256" s="54" t="s">
        <v>797</v>
      </c>
      <c r="AG256" s="12">
        <v>0</v>
      </c>
      <c r="AH256" s="54" t="s">
        <v>797</v>
      </c>
      <c r="AI256" s="12">
        <v>0</v>
      </c>
      <c r="AJ256" s="54" t="s">
        <v>797</v>
      </c>
      <c r="AK256" s="12">
        <v>0</v>
      </c>
      <c r="AL256" s="54" t="s">
        <v>797</v>
      </c>
      <c r="AM256" s="12">
        <v>0</v>
      </c>
      <c r="AN256" s="54" t="s">
        <v>797</v>
      </c>
      <c r="AO256" s="12">
        <v>0</v>
      </c>
      <c r="AP256" s="183" t="s">
        <v>869</v>
      </c>
      <c r="AQ256" s="194">
        <v>3.5</v>
      </c>
      <c r="AR256" s="195" t="s">
        <v>798</v>
      </c>
      <c r="AS256" s="180">
        <v>0</v>
      </c>
      <c r="AT256" s="181">
        <v>3.6</v>
      </c>
      <c r="AU256" s="182">
        <v>0</v>
      </c>
      <c r="AV256" s="182">
        <v>0</v>
      </c>
      <c r="AW256" s="182" t="s">
        <v>797</v>
      </c>
      <c r="AX256" s="95" t="s">
        <v>897</v>
      </c>
      <c r="AY256" s="96" t="e">
        <v>#VALUE!</v>
      </c>
      <c r="AZ256" s="97">
        <v>0</v>
      </c>
    </row>
    <row r="257" spans="3:52" ht="15" customHeight="1" x14ac:dyDescent="0.25">
      <c r="C257" s="90">
        <f t="shared" si="85"/>
        <v>118</v>
      </c>
      <c r="D257" s="3" t="s">
        <v>90</v>
      </c>
      <c r="E257" s="225" t="str">
        <f>_xlfn.XLOOKUP(D257, '[1]Парный рейтинг'!$D$10:$D$826,'[1]Парный рейтинг'!$P$10:$P$826, "")</f>
        <v/>
      </c>
      <c r="F257" s="172" t="str">
        <f t="shared" si="66"/>
        <v/>
      </c>
      <c r="G257" s="207" t="e">
        <f t="shared" si="67"/>
        <v>#VALUE!</v>
      </c>
      <c r="H257" s="176" t="str">
        <f t="shared" si="86"/>
        <v/>
      </c>
      <c r="I257" s="27" t="str">
        <f t="shared" si="68"/>
        <v>3,5*</v>
      </c>
      <c r="J257" s="208">
        <v>3.5</v>
      </c>
      <c r="K257" s="24" t="s">
        <v>798</v>
      </c>
      <c r="L257" s="2">
        <f t="shared" si="69"/>
        <v>0</v>
      </c>
      <c r="M257" s="5">
        <f t="shared" si="70"/>
        <v>3.6</v>
      </c>
      <c r="N257" s="196">
        <f t="shared" si="71"/>
        <v>0</v>
      </c>
      <c r="O257" s="196">
        <f t="shared" si="72"/>
        <v>0</v>
      </c>
      <c r="P257" s="17" t="str">
        <f t="shared" si="73"/>
        <v/>
      </c>
      <c r="Q257" s="16" t="str">
        <f t="shared" si="74"/>
        <v>n/a</v>
      </c>
      <c r="R257" s="10" t="e">
        <f t="shared" si="75"/>
        <v>#VALUE!</v>
      </c>
      <c r="S257" s="25">
        <f t="shared" si="76"/>
        <v>0</v>
      </c>
      <c r="T257" s="11">
        <f t="shared" si="77"/>
        <v>0</v>
      </c>
      <c r="U257" s="12" t="str">
        <f t="shared" si="78"/>
        <v xml:space="preserve"> </v>
      </c>
      <c r="V257" s="13">
        <f t="shared" si="79"/>
        <v>0</v>
      </c>
      <c r="W257" s="53">
        <f t="shared" si="80"/>
        <v>0</v>
      </c>
      <c r="X257" s="54">
        <f t="shared" si="81"/>
        <v>0</v>
      </c>
      <c r="Y257" s="15" t="str">
        <f t="shared" si="82"/>
        <v>-</v>
      </c>
      <c r="Z257" s="54" t="s">
        <v>797</v>
      </c>
      <c r="AA257" s="12">
        <v>0</v>
      </c>
      <c r="AB257" s="54" t="s">
        <v>797</v>
      </c>
      <c r="AC257" s="12">
        <v>0</v>
      </c>
      <c r="AD257" s="54" t="s">
        <v>797</v>
      </c>
      <c r="AE257" s="12">
        <v>0</v>
      </c>
      <c r="AF257" s="54" t="s">
        <v>797</v>
      </c>
      <c r="AG257" s="12">
        <v>0</v>
      </c>
      <c r="AH257" s="54" t="s">
        <v>797</v>
      </c>
      <c r="AI257" s="12">
        <v>0</v>
      </c>
      <c r="AJ257" s="54" t="s">
        <v>797</v>
      </c>
      <c r="AK257" s="12">
        <v>0</v>
      </c>
      <c r="AL257" s="54" t="s">
        <v>797</v>
      </c>
      <c r="AM257" s="12">
        <v>0</v>
      </c>
      <c r="AN257" s="54" t="s">
        <v>797</v>
      </c>
      <c r="AO257" s="12">
        <v>0</v>
      </c>
      <c r="AP257" s="183" t="s">
        <v>869</v>
      </c>
      <c r="AQ257" s="194">
        <v>3.5</v>
      </c>
      <c r="AR257" s="195" t="s">
        <v>798</v>
      </c>
      <c r="AS257" s="180">
        <v>0</v>
      </c>
      <c r="AT257" s="181">
        <v>3.6</v>
      </c>
      <c r="AU257" s="182">
        <v>0</v>
      </c>
      <c r="AV257" s="182">
        <v>0</v>
      </c>
      <c r="AW257" s="182" t="s">
        <v>797</v>
      </c>
      <c r="AX257" s="95" t="s">
        <v>897</v>
      </c>
      <c r="AY257" s="96" t="e">
        <v>#VALUE!</v>
      </c>
      <c r="AZ257" s="97">
        <v>0</v>
      </c>
    </row>
    <row r="258" spans="3:52" ht="15" customHeight="1" x14ac:dyDescent="0.25">
      <c r="C258" s="90">
        <f t="shared" si="85"/>
        <v>119</v>
      </c>
      <c r="D258" s="3" t="s">
        <v>278</v>
      </c>
      <c r="E258" s="225" t="str">
        <f>_xlfn.XLOOKUP(D258, '[1]Парный рейтинг'!$D$10:$D$826,'[1]Парный рейтинг'!$P$10:$P$826, "")</f>
        <v/>
      </c>
      <c r="F258" s="172" t="str">
        <f t="shared" si="66"/>
        <v/>
      </c>
      <c r="G258" s="207" t="e">
        <f t="shared" si="67"/>
        <v>#VALUE!</v>
      </c>
      <c r="H258" s="176" t="str">
        <f t="shared" si="86"/>
        <v/>
      </c>
      <c r="I258" s="27" t="str">
        <f t="shared" si="68"/>
        <v>3,5*</v>
      </c>
      <c r="J258" s="208">
        <v>3.5</v>
      </c>
      <c r="K258" s="24" t="s">
        <v>798</v>
      </c>
      <c r="L258" s="2">
        <f t="shared" si="69"/>
        <v>0</v>
      </c>
      <c r="M258" s="5">
        <f t="shared" si="70"/>
        <v>3.6</v>
      </c>
      <c r="N258" s="196">
        <f t="shared" si="71"/>
        <v>0</v>
      </c>
      <c r="O258" s="196">
        <f t="shared" si="72"/>
        <v>0</v>
      </c>
      <c r="P258" s="17" t="str">
        <f t="shared" si="73"/>
        <v/>
      </c>
      <c r="Q258" s="16" t="str">
        <f t="shared" si="74"/>
        <v>n/a</v>
      </c>
      <c r="R258" s="10" t="e">
        <f t="shared" si="75"/>
        <v>#VALUE!</v>
      </c>
      <c r="S258" s="25">
        <f t="shared" si="76"/>
        <v>0</v>
      </c>
      <c r="T258" s="11">
        <f t="shared" si="77"/>
        <v>0</v>
      </c>
      <c r="U258" s="12" t="str">
        <f t="shared" si="78"/>
        <v xml:space="preserve"> </v>
      </c>
      <c r="V258" s="13">
        <f t="shared" si="79"/>
        <v>0</v>
      </c>
      <c r="W258" s="53">
        <f t="shared" si="80"/>
        <v>0</v>
      </c>
      <c r="X258" s="54">
        <f t="shared" si="81"/>
        <v>0</v>
      </c>
      <c r="Y258" s="15" t="str">
        <f t="shared" si="82"/>
        <v>-</v>
      </c>
      <c r="Z258" s="54" t="s">
        <v>797</v>
      </c>
      <c r="AA258" s="12">
        <v>0</v>
      </c>
      <c r="AB258" s="54" t="s">
        <v>797</v>
      </c>
      <c r="AC258" s="12">
        <v>0</v>
      </c>
      <c r="AD258" s="54" t="s">
        <v>797</v>
      </c>
      <c r="AE258" s="12">
        <v>0</v>
      </c>
      <c r="AF258" s="54" t="s">
        <v>797</v>
      </c>
      <c r="AG258" s="12">
        <v>0</v>
      </c>
      <c r="AH258" s="54" t="s">
        <v>797</v>
      </c>
      <c r="AI258" s="12">
        <v>0</v>
      </c>
      <c r="AJ258" s="54" t="s">
        <v>797</v>
      </c>
      <c r="AK258" s="12">
        <v>0</v>
      </c>
      <c r="AL258" s="54" t="s">
        <v>797</v>
      </c>
      <c r="AM258" s="12">
        <v>0</v>
      </c>
      <c r="AN258" s="54" t="s">
        <v>797</v>
      </c>
      <c r="AO258" s="12">
        <v>0</v>
      </c>
      <c r="AP258" s="183" t="s">
        <v>869</v>
      </c>
      <c r="AQ258" s="194">
        <v>3.5</v>
      </c>
      <c r="AR258" s="195" t="s">
        <v>798</v>
      </c>
      <c r="AS258" s="180">
        <v>0</v>
      </c>
      <c r="AT258" s="181">
        <v>3.6</v>
      </c>
      <c r="AU258" s="182">
        <v>0</v>
      </c>
      <c r="AV258" s="182">
        <v>0</v>
      </c>
      <c r="AW258" s="182" t="s">
        <v>797</v>
      </c>
      <c r="AX258" s="95" t="s">
        <v>897</v>
      </c>
      <c r="AY258" s="96" t="e">
        <v>#VALUE!</v>
      </c>
      <c r="AZ258" s="97">
        <v>0</v>
      </c>
    </row>
    <row r="259" spans="3:52" ht="15" customHeight="1" thickBot="1" x14ac:dyDescent="0.3">
      <c r="C259" s="90">
        <f t="shared" si="85"/>
        <v>120</v>
      </c>
      <c r="D259" s="3" t="s">
        <v>168</v>
      </c>
      <c r="E259" s="225" t="str">
        <f>_xlfn.XLOOKUP(D259, '[1]Парный рейтинг'!$D$10:$D$826,'[1]Парный рейтинг'!$P$10:$P$826, "")</f>
        <v/>
      </c>
      <c r="F259" s="172" t="str">
        <f t="shared" si="66"/>
        <v/>
      </c>
      <c r="G259" s="207" t="e">
        <f t="shared" si="67"/>
        <v>#VALUE!</v>
      </c>
      <c r="H259" s="176" t="str">
        <f t="shared" si="86"/>
        <v/>
      </c>
      <c r="I259" s="27" t="str">
        <f t="shared" si="68"/>
        <v>3,5*</v>
      </c>
      <c r="J259" s="208">
        <v>3.5</v>
      </c>
      <c r="K259" s="24" t="s">
        <v>798</v>
      </c>
      <c r="L259" s="2">
        <f t="shared" si="69"/>
        <v>0</v>
      </c>
      <c r="M259" s="5">
        <f t="shared" si="70"/>
        <v>3.6</v>
      </c>
      <c r="N259" s="196">
        <f t="shared" si="71"/>
        <v>0</v>
      </c>
      <c r="O259" s="196">
        <f t="shared" si="72"/>
        <v>0</v>
      </c>
      <c r="P259" s="17" t="str">
        <f t="shared" si="73"/>
        <v/>
      </c>
      <c r="Q259" s="16" t="str">
        <f t="shared" si="74"/>
        <v>n/a</v>
      </c>
      <c r="R259" s="10" t="e">
        <f t="shared" si="75"/>
        <v>#VALUE!</v>
      </c>
      <c r="S259" s="25">
        <f t="shared" si="76"/>
        <v>0</v>
      </c>
      <c r="T259" s="11">
        <f t="shared" si="77"/>
        <v>0</v>
      </c>
      <c r="U259" s="12" t="str">
        <f t="shared" si="78"/>
        <v xml:space="preserve"> </v>
      </c>
      <c r="V259" s="13">
        <f t="shared" si="79"/>
        <v>0</v>
      </c>
      <c r="W259" s="53">
        <f t="shared" si="80"/>
        <v>0</v>
      </c>
      <c r="X259" s="54">
        <f t="shared" si="81"/>
        <v>0</v>
      </c>
      <c r="Y259" s="15" t="str">
        <f t="shared" si="82"/>
        <v>-</v>
      </c>
      <c r="Z259" s="54" t="s">
        <v>797</v>
      </c>
      <c r="AA259" s="12">
        <v>0</v>
      </c>
      <c r="AB259" s="54" t="s">
        <v>797</v>
      </c>
      <c r="AC259" s="12">
        <v>0</v>
      </c>
      <c r="AD259" s="54" t="s">
        <v>797</v>
      </c>
      <c r="AE259" s="12">
        <v>0</v>
      </c>
      <c r="AF259" s="54" t="s">
        <v>797</v>
      </c>
      <c r="AG259" s="12">
        <v>0</v>
      </c>
      <c r="AH259" s="54" t="s">
        <v>797</v>
      </c>
      <c r="AI259" s="12">
        <v>0</v>
      </c>
      <c r="AJ259" s="54" t="s">
        <v>797</v>
      </c>
      <c r="AK259" s="12">
        <v>0</v>
      </c>
      <c r="AL259" s="54" t="s">
        <v>797</v>
      </c>
      <c r="AM259" s="12">
        <v>0</v>
      </c>
      <c r="AN259" s="54" t="s">
        <v>797</v>
      </c>
      <c r="AO259" s="12">
        <v>0</v>
      </c>
      <c r="AP259" s="183" t="s">
        <v>869</v>
      </c>
      <c r="AQ259" s="194">
        <v>3.5</v>
      </c>
      <c r="AR259" s="195" t="s">
        <v>798</v>
      </c>
      <c r="AS259" s="180">
        <v>0</v>
      </c>
      <c r="AT259" s="181">
        <v>3.6</v>
      </c>
      <c r="AU259" s="224">
        <v>0</v>
      </c>
      <c r="AV259" s="224">
        <v>0</v>
      </c>
      <c r="AW259" s="224" t="s">
        <v>797</v>
      </c>
      <c r="AX259" s="95" t="s">
        <v>897</v>
      </c>
      <c r="AY259" s="96" t="e">
        <v>#VALUE!</v>
      </c>
      <c r="AZ259" s="97">
        <v>0</v>
      </c>
    </row>
    <row r="260" spans="3:52" ht="15" customHeight="1" x14ac:dyDescent="0.25">
      <c r="C260" s="90">
        <f t="shared" si="85"/>
        <v>121</v>
      </c>
      <c r="D260" s="3" t="s">
        <v>888</v>
      </c>
      <c r="E260" s="225" t="str">
        <f>_xlfn.XLOOKUP(D260, '[1]Парный рейтинг'!$D$10:$D$826,'[1]Парный рейтинг'!$P$10:$P$826, "")</f>
        <v/>
      </c>
      <c r="F260" s="172" t="str">
        <f t="shared" si="66"/>
        <v/>
      </c>
      <c r="G260" s="207" t="e">
        <f t="shared" si="67"/>
        <v>#VALUE!</v>
      </c>
      <c r="H260" s="176" t="str">
        <f t="shared" si="86"/>
        <v/>
      </c>
      <c r="I260" s="27" t="str">
        <f t="shared" si="68"/>
        <v>3,5*</v>
      </c>
      <c r="J260" s="208">
        <v>3.5</v>
      </c>
      <c r="K260" s="24" t="s">
        <v>798</v>
      </c>
      <c r="L260" s="201">
        <f t="shared" si="69"/>
        <v>0</v>
      </c>
      <c r="M260" s="200">
        <f t="shared" si="70"/>
        <v>3.6</v>
      </c>
      <c r="N260" s="202">
        <f t="shared" si="71"/>
        <v>0</v>
      </c>
      <c r="O260" s="202">
        <f t="shared" si="72"/>
        <v>0</v>
      </c>
      <c r="P260" s="17" t="str">
        <f t="shared" si="73"/>
        <v/>
      </c>
      <c r="Q260" s="16" t="str">
        <f t="shared" si="74"/>
        <v>n/a</v>
      </c>
      <c r="R260" s="10" t="e">
        <f t="shared" si="75"/>
        <v>#VALUE!</v>
      </c>
      <c r="S260" s="25">
        <f t="shared" si="76"/>
        <v>0</v>
      </c>
      <c r="T260" s="11">
        <f t="shared" si="77"/>
        <v>0</v>
      </c>
      <c r="U260" s="12" t="str">
        <f t="shared" si="78"/>
        <v xml:space="preserve"> </v>
      </c>
      <c r="V260" s="13">
        <f t="shared" si="79"/>
        <v>0</v>
      </c>
      <c r="W260" s="53">
        <f t="shared" si="80"/>
        <v>0</v>
      </c>
      <c r="X260" s="54">
        <f t="shared" si="81"/>
        <v>0</v>
      </c>
      <c r="Y260" s="15" t="str">
        <f t="shared" si="82"/>
        <v>-</v>
      </c>
      <c r="Z260" s="54" t="s">
        <v>797</v>
      </c>
      <c r="AA260" s="12">
        <v>0</v>
      </c>
      <c r="AB260" s="54" t="s">
        <v>797</v>
      </c>
      <c r="AC260" s="12">
        <v>0</v>
      </c>
      <c r="AD260" s="54" t="s">
        <v>797</v>
      </c>
      <c r="AE260" s="12">
        <v>0</v>
      </c>
      <c r="AF260" s="54" t="s">
        <v>797</v>
      </c>
      <c r="AG260" s="12">
        <v>0</v>
      </c>
      <c r="AH260" s="54" t="s">
        <v>797</v>
      </c>
      <c r="AI260" s="12">
        <v>0</v>
      </c>
      <c r="AJ260" s="54" t="s">
        <v>797</v>
      </c>
      <c r="AK260" s="12">
        <v>0</v>
      </c>
      <c r="AL260" s="54" t="s">
        <v>797</v>
      </c>
      <c r="AM260" s="12">
        <v>0</v>
      </c>
      <c r="AN260" s="54" t="s">
        <v>797</v>
      </c>
      <c r="AO260" s="12">
        <v>0</v>
      </c>
      <c r="AP260" s="185" t="s">
        <v>869</v>
      </c>
      <c r="AQ260" s="194">
        <v>3.5</v>
      </c>
      <c r="AR260" s="203" t="s">
        <v>798</v>
      </c>
      <c r="AS260" s="180">
        <v>0</v>
      </c>
      <c r="AT260" s="181">
        <v>3.6</v>
      </c>
      <c r="AU260" s="204">
        <v>3.5</v>
      </c>
      <c r="AV260" s="204">
        <v>0</v>
      </c>
      <c r="AW260" s="204" t="s">
        <v>914</v>
      </c>
      <c r="AX260" s="95" t="s">
        <v>897</v>
      </c>
      <c r="AY260" s="96" t="e">
        <v>#VALUE!</v>
      </c>
      <c r="AZ260" s="97">
        <v>0</v>
      </c>
    </row>
    <row r="261" spans="3:52" ht="15" customHeight="1" x14ac:dyDescent="0.25">
      <c r="C261" s="90">
        <f t="shared" si="85"/>
        <v>122</v>
      </c>
      <c r="D261" s="3" t="s">
        <v>63</v>
      </c>
      <c r="E261" s="225" t="str">
        <f>_xlfn.XLOOKUP(D261, '[1]Парный рейтинг'!$D$10:$D$826,'[1]Парный рейтинг'!$P$10:$P$826, "")</f>
        <v/>
      </c>
      <c r="F261" s="172" t="str">
        <f t="shared" si="66"/>
        <v/>
      </c>
      <c r="G261" s="207" t="e">
        <f t="shared" si="67"/>
        <v>#VALUE!</v>
      </c>
      <c r="H261" s="176" t="str">
        <f t="shared" si="86"/>
        <v/>
      </c>
      <c r="I261" s="27" t="str">
        <f t="shared" si="68"/>
        <v>3,5*</v>
      </c>
      <c r="J261" s="208">
        <v>3.5</v>
      </c>
      <c r="K261" s="24" t="s">
        <v>798</v>
      </c>
      <c r="L261" s="2">
        <f t="shared" si="69"/>
        <v>0</v>
      </c>
      <c r="M261" s="5">
        <f t="shared" si="70"/>
        <v>3.6</v>
      </c>
      <c r="N261" s="196">
        <f t="shared" si="71"/>
        <v>0</v>
      </c>
      <c r="O261" s="196">
        <f t="shared" si="72"/>
        <v>0</v>
      </c>
      <c r="P261" s="17" t="str">
        <f t="shared" si="73"/>
        <v/>
      </c>
      <c r="Q261" s="16" t="str">
        <f t="shared" si="74"/>
        <v>n/a</v>
      </c>
      <c r="R261" s="10" t="e">
        <f t="shared" si="75"/>
        <v>#VALUE!</v>
      </c>
      <c r="S261" s="25">
        <f t="shared" si="76"/>
        <v>0</v>
      </c>
      <c r="T261" s="11">
        <f t="shared" si="77"/>
        <v>0</v>
      </c>
      <c r="U261" s="12" t="str">
        <f t="shared" si="78"/>
        <v xml:space="preserve"> </v>
      </c>
      <c r="V261" s="13">
        <f t="shared" si="79"/>
        <v>0</v>
      </c>
      <c r="W261" s="53">
        <f t="shared" si="80"/>
        <v>0</v>
      </c>
      <c r="X261" s="54">
        <f t="shared" si="81"/>
        <v>0</v>
      </c>
      <c r="Y261" s="15" t="str">
        <f t="shared" si="82"/>
        <v>-</v>
      </c>
      <c r="Z261" s="54" t="s">
        <v>797</v>
      </c>
      <c r="AA261" s="12">
        <v>0</v>
      </c>
      <c r="AB261" s="54" t="s">
        <v>797</v>
      </c>
      <c r="AC261" s="12">
        <v>0</v>
      </c>
      <c r="AD261" s="54" t="s">
        <v>797</v>
      </c>
      <c r="AE261" s="12">
        <v>0</v>
      </c>
      <c r="AF261" s="54" t="s">
        <v>797</v>
      </c>
      <c r="AG261" s="12">
        <v>0</v>
      </c>
      <c r="AH261" s="54" t="s">
        <v>797</v>
      </c>
      <c r="AI261" s="12">
        <v>0</v>
      </c>
      <c r="AJ261" s="54" t="s">
        <v>797</v>
      </c>
      <c r="AK261" s="12">
        <v>0</v>
      </c>
      <c r="AL261" s="54" t="s">
        <v>797</v>
      </c>
      <c r="AM261" s="12">
        <v>0</v>
      </c>
      <c r="AN261" s="54" t="s">
        <v>797</v>
      </c>
      <c r="AO261" s="12">
        <v>0</v>
      </c>
      <c r="AP261" s="183" t="s">
        <v>869</v>
      </c>
      <c r="AQ261" s="194">
        <v>3.5</v>
      </c>
      <c r="AR261" s="195" t="s">
        <v>798</v>
      </c>
      <c r="AS261" s="180">
        <v>0</v>
      </c>
      <c r="AT261" s="181">
        <v>3.6</v>
      </c>
      <c r="AU261" s="199">
        <v>0</v>
      </c>
      <c r="AV261" s="199">
        <v>0</v>
      </c>
      <c r="AW261" s="199" t="s">
        <v>797</v>
      </c>
      <c r="AX261" s="95" t="s">
        <v>897</v>
      </c>
      <c r="AY261" s="96" t="e">
        <v>#VALUE!</v>
      </c>
      <c r="AZ261" s="97">
        <v>0</v>
      </c>
    </row>
    <row r="262" spans="3:52" ht="15" customHeight="1" x14ac:dyDescent="0.25">
      <c r="C262" s="90">
        <f t="shared" si="85"/>
        <v>123</v>
      </c>
      <c r="D262" s="3" t="s">
        <v>238</v>
      </c>
      <c r="E262" s="225" t="str">
        <f>_xlfn.XLOOKUP(D262, '[1]Парный рейтинг'!$D$10:$D$826,'[1]Парный рейтинг'!$P$10:$P$826, "")</f>
        <v/>
      </c>
      <c r="F262" s="172" t="str">
        <f t="shared" si="66"/>
        <v/>
      </c>
      <c r="G262" s="207" t="e">
        <f t="shared" si="67"/>
        <v>#VALUE!</v>
      </c>
      <c r="H262" s="176" t="str">
        <f t="shared" si="86"/>
        <v/>
      </c>
      <c r="I262" s="27" t="str">
        <f t="shared" si="68"/>
        <v>3,5*</v>
      </c>
      <c r="J262" s="208">
        <v>3.5</v>
      </c>
      <c r="K262" s="24" t="s">
        <v>798</v>
      </c>
      <c r="L262" s="2">
        <f t="shared" si="69"/>
        <v>0</v>
      </c>
      <c r="M262" s="5">
        <f t="shared" si="70"/>
        <v>3.6</v>
      </c>
      <c r="N262" s="196">
        <f t="shared" si="71"/>
        <v>0</v>
      </c>
      <c r="O262" s="196">
        <f t="shared" si="72"/>
        <v>0</v>
      </c>
      <c r="P262" s="17" t="str">
        <f t="shared" si="73"/>
        <v/>
      </c>
      <c r="Q262" s="16" t="str">
        <f t="shared" si="74"/>
        <v>n/a</v>
      </c>
      <c r="R262" s="10" t="e">
        <f t="shared" si="75"/>
        <v>#VALUE!</v>
      </c>
      <c r="S262" s="25">
        <f t="shared" si="76"/>
        <v>0</v>
      </c>
      <c r="T262" s="11">
        <f t="shared" si="77"/>
        <v>0</v>
      </c>
      <c r="U262" s="12" t="str">
        <f t="shared" si="78"/>
        <v xml:space="preserve"> </v>
      </c>
      <c r="V262" s="13">
        <f t="shared" si="79"/>
        <v>0</v>
      </c>
      <c r="W262" s="53">
        <f t="shared" si="80"/>
        <v>0</v>
      </c>
      <c r="X262" s="54">
        <f t="shared" si="81"/>
        <v>0</v>
      </c>
      <c r="Y262" s="15" t="str">
        <f t="shared" si="82"/>
        <v>-</v>
      </c>
      <c r="Z262" s="54" t="s">
        <v>797</v>
      </c>
      <c r="AA262" s="12">
        <v>0</v>
      </c>
      <c r="AB262" s="54" t="s">
        <v>797</v>
      </c>
      <c r="AC262" s="12">
        <v>0</v>
      </c>
      <c r="AD262" s="54" t="s">
        <v>797</v>
      </c>
      <c r="AE262" s="12">
        <v>0</v>
      </c>
      <c r="AF262" s="54" t="s">
        <v>797</v>
      </c>
      <c r="AG262" s="12">
        <v>0</v>
      </c>
      <c r="AH262" s="54" t="s">
        <v>797</v>
      </c>
      <c r="AI262" s="12">
        <v>0</v>
      </c>
      <c r="AJ262" s="54" t="s">
        <v>797</v>
      </c>
      <c r="AK262" s="12">
        <v>0</v>
      </c>
      <c r="AL262" s="54" t="s">
        <v>797</v>
      </c>
      <c r="AM262" s="12">
        <v>0</v>
      </c>
      <c r="AN262" s="54" t="s">
        <v>797</v>
      </c>
      <c r="AO262" s="12">
        <v>0</v>
      </c>
      <c r="AP262" s="183" t="s">
        <v>869</v>
      </c>
      <c r="AQ262" s="194">
        <v>3.5</v>
      </c>
      <c r="AR262" s="195" t="s">
        <v>798</v>
      </c>
      <c r="AS262" s="180">
        <v>0</v>
      </c>
      <c r="AT262" s="181">
        <v>3.6</v>
      </c>
      <c r="AU262" s="195">
        <v>0</v>
      </c>
      <c r="AV262" s="195">
        <v>0</v>
      </c>
      <c r="AW262" s="195" t="s">
        <v>797</v>
      </c>
      <c r="AX262" s="95" t="s">
        <v>897</v>
      </c>
      <c r="AY262" s="96" t="e">
        <v>#VALUE!</v>
      </c>
      <c r="AZ262" s="97">
        <v>0</v>
      </c>
    </row>
    <row r="263" spans="3:52" ht="15" customHeight="1" x14ac:dyDescent="0.25">
      <c r="C263" s="90">
        <f t="shared" si="85"/>
        <v>124</v>
      </c>
      <c r="D263" s="3" t="s">
        <v>47</v>
      </c>
      <c r="E263" s="225" t="str">
        <f>_xlfn.XLOOKUP(D263, '[1]Парный рейтинг'!$D$10:$D$826,'[1]Парный рейтинг'!$P$10:$P$826, "")</f>
        <v/>
      </c>
      <c r="F263" s="172" t="str">
        <f t="shared" si="66"/>
        <v/>
      </c>
      <c r="G263" s="207" t="e">
        <f t="shared" si="67"/>
        <v>#VALUE!</v>
      </c>
      <c r="H263" s="176" t="str">
        <f t="shared" si="86"/>
        <v/>
      </c>
      <c r="I263" s="27" t="str">
        <f t="shared" si="68"/>
        <v>3,5*</v>
      </c>
      <c r="J263" s="208">
        <v>3.5</v>
      </c>
      <c r="K263" s="24" t="s">
        <v>798</v>
      </c>
      <c r="L263" s="2">
        <f t="shared" si="69"/>
        <v>0</v>
      </c>
      <c r="M263" s="5">
        <f t="shared" si="70"/>
        <v>3.6</v>
      </c>
      <c r="N263" s="196">
        <f t="shared" si="71"/>
        <v>0</v>
      </c>
      <c r="O263" s="196">
        <f t="shared" si="72"/>
        <v>0</v>
      </c>
      <c r="P263" s="17" t="str">
        <f t="shared" si="73"/>
        <v/>
      </c>
      <c r="Q263" s="16" t="str">
        <f t="shared" si="74"/>
        <v>n/a</v>
      </c>
      <c r="R263" s="10" t="e">
        <f t="shared" si="75"/>
        <v>#VALUE!</v>
      </c>
      <c r="S263" s="25">
        <f t="shared" si="76"/>
        <v>0</v>
      </c>
      <c r="T263" s="11">
        <f t="shared" si="77"/>
        <v>0</v>
      </c>
      <c r="U263" s="12" t="str">
        <f t="shared" si="78"/>
        <v xml:space="preserve"> </v>
      </c>
      <c r="V263" s="13">
        <f t="shared" si="79"/>
        <v>0</v>
      </c>
      <c r="W263" s="53">
        <f t="shared" si="80"/>
        <v>0</v>
      </c>
      <c r="X263" s="54">
        <f t="shared" si="81"/>
        <v>0</v>
      </c>
      <c r="Y263" s="15" t="str">
        <f t="shared" si="82"/>
        <v>-</v>
      </c>
      <c r="Z263" s="54" t="s">
        <v>797</v>
      </c>
      <c r="AA263" s="12">
        <v>0</v>
      </c>
      <c r="AB263" s="54" t="s">
        <v>797</v>
      </c>
      <c r="AC263" s="12">
        <v>0</v>
      </c>
      <c r="AD263" s="54" t="s">
        <v>797</v>
      </c>
      <c r="AE263" s="12">
        <v>0</v>
      </c>
      <c r="AF263" s="54" t="s">
        <v>797</v>
      </c>
      <c r="AG263" s="12">
        <v>0</v>
      </c>
      <c r="AH263" s="54" t="s">
        <v>797</v>
      </c>
      <c r="AI263" s="12">
        <v>0</v>
      </c>
      <c r="AJ263" s="54" t="s">
        <v>797</v>
      </c>
      <c r="AK263" s="12">
        <v>0</v>
      </c>
      <c r="AL263" s="54" t="s">
        <v>797</v>
      </c>
      <c r="AM263" s="12">
        <v>0</v>
      </c>
      <c r="AN263" s="54" t="s">
        <v>797</v>
      </c>
      <c r="AO263" s="12">
        <v>0</v>
      </c>
      <c r="AP263" s="183" t="s">
        <v>869</v>
      </c>
      <c r="AQ263" s="194">
        <v>3.5</v>
      </c>
      <c r="AR263" s="195" t="s">
        <v>798</v>
      </c>
      <c r="AS263" s="180">
        <v>0</v>
      </c>
      <c r="AT263" s="181">
        <v>3.6</v>
      </c>
      <c r="AU263" s="187">
        <v>0</v>
      </c>
      <c r="AV263" s="187">
        <v>0</v>
      </c>
      <c r="AW263" s="187" t="s">
        <v>797</v>
      </c>
      <c r="AX263" s="95" t="s">
        <v>897</v>
      </c>
      <c r="AY263" s="96" t="e">
        <v>#VALUE!</v>
      </c>
      <c r="AZ263" s="97">
        <v>0</v>
      </c>
    </row>
    <row r="264" spans="3:52" ht="15" customHeight="1" x14ac:dyDescent="0.25">
      <c r="C264" s="90">
        <f t="shared" si="85"/>
        <v>125</v>
      </c>
      <c r="D264" s="3" t="s">
        <v>47</v>
      </c>
      <c r="E264" s="225" t="str">
        <f>_xlfn.XLOOKUP(D264, '[1]Парный рейтинг'!$D$10:$D$826,'[1]Парный рейтинг'!$P$10:$P$826, "")</f>
        <v/>
      </c>
      <c r="F264" s="172" t="str">
        <f t="shared" ref="F264:F327" si="87">IF(COUNTA(E264)&gt;0, E264, I264)</f>
        <v/>
      </c>
      <c r="G264" s="207" t="e">
        <f t="shared" si="67"/>
        <v>#VALUE!</v>
      </c>
      <c r="H264" s="176" t="str">
        <f t="shared" si="86"/>
        <v/>
      </c>
      <c r="I264" s="27" t="str">
        <f t="shared" si="68"/>
        <v>3,5*</v>
      </c>
      <c r="J264" s="208">
        <v>3.5</v>
      </c>
      <c r="K264" s="24" t="s">
        <v>798</v>
      </c>
      <c r="L264" s="2">
        <f t="shared" si="69"/>
        <v>0</v>
      </c>
      <c r="M264" s="5">
        <f t="shared" si="70"/>
        <v>3.6</v>
      </c>
      <c r="N264" s="196">
        <f t="shared" si="71"/>
        <v>0</v>
      </c>
      <c r="O264" s="196">
        <f t="shared" si="72"/>
        <v>0</v>
      </c>
      <c r="P264" s="17" t="str">
        <f t="shared" si="73"/>
        <v/>
      </c>
      <c r="Q264" s="16" t="str">
        <f t="shared" si="74"/>
        <v>n/a</v>
      </c>
      <c r="R264" s="10" t="e">
        <f t="shared" si="75"/>
        <v>#VALUE!</v>
      </c>
      <c r="S264" s="25">
        <f t="shared" si="76"/>
        <v>0</v>
      </c>
      <c r="T264" s="11">
        <f t="shared" si="77"/>
        <v>0</v>
      </c>
      <c r="U264" s="12" t="str">
        <f t="shared" si="78"/>
        <v xml:space="preserve"> </v>
      </c>
      <c r="V264" s="13">
        <f t="shared" si="79"/>
        <v>0</v>
      </c>
      <c r="W264" s="53">
        <f t="shared" si="80"/>
        <v>0</v>
      </c>
      <c r="X264" s="54">
        <f t="shared" si="81"/>
        <v>0</v>
      </c>
      <c r="Y264" s="15" t="str">
        <f t="shared" si="82"/>
        <v>-</v>
      </c>
      <c r="Z264" s="54" t="s">
        <v>797</v>
      </c>
      <c r="AA264" s="12">
        <v>0</v>
      </c>
      <c r="AB264" s="54" t="s">
        <v>797</v>
      </c>
      <c r="AC264" s="12">
        <v>0</v>
      </c>
      <c r="AD264" s="54" t="s">
        <v>797</v>
      </c>
      <c r="AE264" s="12">
        <v>0</v>
      </c>
      <c r="AF264" s="54" t="s">
        <v>797</v>
      </c>
      <c r="AG264" s="12">
        <v>0</v>
      </c>
      <c r="AH264" s="54" t="s">
        <v>797</v>
      </c>
      <c r="AI264" s="12">
        <v>0</v>
      </c>
      <c r="AJ264" s="54" t="s">
        <v>797</v>
      </c>
      <c r="AK264" s="12">
        <v>0</v>
      </c>
      <c r="AL264" s="54" t="s">
        <v>797</v>
      </c>
      <c r="AM264" s="12">
        <v>0</v>
      </c>
      <c r="AN264" s="54" t="s">
        <v>797</v>
      </c>
      <c r="AO264" s="12">
        <v>0</v>
      </c>
      <c r="AP264" s="183" t="s">
        <v>869</v>
      </c>
      <c r="AQ264" s="194">
        <v>3.5</v>
      </c>
      <c r="AR264" s="195" t="s">
        <v>798</v>
      </c>
      <c r="AS264" s="180">
        <v>0</v>
      </c>
      <c r="AT264" s="181">
        <v>3.6</v>
      </c>
      <c r="AU264" s="187">
        <v>0</v>
      </c>
      <c r="AV264" s="187">
        <v>0</v>
      </c>
      <c r="AW264" s="187" t="s">
        <v>797</v>
      </c>
      <c r="AX264" s="95" t="s">
        <v>897</v>
      </c>
      <c r="AY264" s="96" t="e">
        <v>#VALUE!</v>
      </c>
      <c r="AZ264" s="97">
        <v>0</v>
      </c>
    </row>
    <row r="265" spans="3:52" ht="15" customHeight="1" x14ac:dyDescent="0.25">
      <c r="C265" s="90">
        <f t="shared" si="85"/>
        <v>126</v>
      </c>
      <c r="D265" s="3" t="s">
        <v>749</v>
      </c>
      <c r="E265" s="225" t="str">
        <f>_xlfn.XLOOKUP(D265, '[1]Парный рейтинг'!$D$10:$D$826,'[1]Парный рейтинг'!$P$10:$P$826, "")</f>
        <v/>
      </c>
      <c r="F265" s="172" t="str">
        <f t="shared" si="87"/>
        <v/>
      </c>
      <c r="G265" s="207" t="e">
        <f t="shared" si="67"/>
        <v>#VALUE!</v>
      </c>
      <c r="H265" s="176" t="str">
        <f t="shared" si="86"/>
        <v/>
      </c>
      <c r="I265" s="27" t="str">
        <f t="shared" si="68"/>
        <v>3,5*</v>
      </c>
      <c r="J265" s="208">
        <v>3.5</v>
      </c>
      <c r="K265" s="24" t="s">
        <v>798</v>
      </c>
      <c r="L265" s="2">
        <f t="shared" si="69"/>
        <v>0</v>
      </c>
      <c r="M265" s="5">
        <f t="shared" si="70"/>
        <v>3.6</v>
      </c>
      <c r="N265" s="196">
        <f t="shared" si="71"/>
        <v>0</v>
      </c>
      <c r="O265" s="196">
        <f t="shared" si="72"/>
        <v>0</v>
      </c>
      <c r="P265" s="17" t="str">
        <f t="shared" si="73"/>
        <v/>
      </c>
      <c r="Q265" s="16" t="str">
        <f t="shared" si="74"/>
        <v>n/a</v>
      </c>
      <c r="R265" s="10" t="e">
        <f t="shared" si="75"/>
        <v>#VALUE!</v>
      </c>
      <c r="S265" s="25">
        <f t="shared" si="76"/>
        <v>0</v>
      </c>
      <c r="T265" s="11">
        <f t="shared" si="77"/>
        <v>0</v>
      </c>
      <c r="U265" s="12" t="str">
        <f t="shared" si="78"/>
        <v xml:space="preserve"> </v>
      </c>
      <c r="V265" s="13">
        <f t="shared" si="79"/>
        <v>0</v>
      </c>
      <c r="W265" s="53">
        <f t="shared" si="80"/>
        <v>0</v>
      </c>
      <c r="X265" s="54">
        <f t="shared" si="81"/>
        <v>0</v>
      </c>
      <c r="Y265" s="15" t="str">
        <f t="shared" si="82"/>
        <v>-</v>
      </c>
      <c r="Z265" s="54" t="s">
        <v>797</v>
      </c>
      <c r="AA265" s="12">
        <v>0</v>
      </c>
      <c r="AB265" s="54" t="s">
        <v>797</v>
      </c>
      <c r="AC265" s="12">
        <v>0</v>
      </c>
      <c r="AD265" s="54" t="s">
        <v>797</v>
      </c>
      <c r="AE265" s="12">
        <v>0</v>
      </c>
      <c r="AF265" s="54" t="s">
        <v>797</v>
      </c>
      <c r="AG265" s="12">
        <v>0</v>
      </c>
      <c r="AH265" s="54" t="s">
        <v>797</v>
      </c>
      <c r="AI265" s="12">
        <v>0</v>
      </c>
      <c r="AJ265" s="54" t="s">
        <v>797</v>
      </c>
      <c r="AK265" s="12">
        <v>0</v>
      </c>
      <c r="AL265" s="54" t="s">
        <v>797</v>
      </c>
      <c r="AM265" s="12">
        <v>0</v>
      </c>
      <c r="AN265" s="54" t="s">
        <v>797</v>
      </c>
      <c r="AO265" s="12">
        <v>0</v>
      </c>
      <c r="AP265" s="183" t="s">
        <v>869</v>
      </c>
      <c r="AQ265" s="194">
        <v>3.5</v>
      </c>
      <c r="AR265" s="195" t="s">
        <v>798</v>
      </c>
      <c r="AS265" s="180">
        <v>0</v>
      </c>
      <c r="AT265" s="181">
        <v>3.6</v>
      </c>
      <c r="AU265" s="187">
        <v>0</v>
      </c>
      <c r="AV265" s="187">
        <v>0</v>
      </c>
      <c r="AW265" s="187" t="s">
        <v>797</v>
      </c>
      <c r="AX265" s="95" t="s">
        <v>897</v>
      </c>
      <c r="AY265" s="96" t="e">
        <v>#VALUE!</v>
      </c>
      <c r="AZ265" s="97">
        <v>0</v>
      </c>
    </row>
    <row r="266" spans="3:52" ht="15" customHeight="1" x14ac:dyDescent="0.25">
      <c r="C266" s="90">
        <f t="shared" si="85"/>
        <v>127</v>
      </c>
      <c r="D266" s="3" t="s">
        <v>393</v>
      </c>
      <c r="E266" s="225" t="str">
        <f>_xlfn.XLOOKUP(D266, '[1]Парный рейтинг'!$D$10:$D$826,'[1]Парный рейтинг'!$P$10:$P$826, "")</f>
        <v/>
      </c>
      <c r="F266" s="172" t="str">
        <f t="shared" si="87"/>
        <v/>
      </c>
      <c r="G266" s="207" t="e">
        <f t="shared" ref="G266:G329" si="88">LEFT(F266, FIND("*", F266&amp;"*")-1)*1</f>
        <v>#VALUE!</v>
      </c>
      <c r="H266" s="176" t="s">
        <v>798</v>
      </c>
      <c r="I266" s="27" t="str">
        <f t="shared" ref="I266:I329" si="89">TEXT(J266,"0,0") &amp; K266</f>
        <v>3,5*</v>
      </c>
      <c r="J266" s="208">
        <v>3.5</v>
      </c>
      <c r="K266" s="24" t="s">
        <v>798</v>
      </c>
      <c r="L266" s="2">
        <f t="shared" ref="L266:L329" si="90">IF(S266&gt;0,1,0)</f>
        <v>0</v>
      </c>
      <c r="M266" s="5">
        <f t="shared" ref="M266:M329" si="91">IF(K266="",J266,J266+0.1)</f>
        <v>3.6</v>
      </c>
      <c r="N266" s="196">
        <f t="shared" ref="N266:N329" si="92">J266-AQ266</f>
        <v>0</v>
      </c>
      <c r="O266" s="196">
        <f t="shared" ref="O266:O329" si="93">IF(K266="",0,1)-IF(AR266="",0,1)</f>
        <v>0</v>
      </c>
      <c r="P266" s="17" t="str">
        <f t="shared" ref="P266:P329" si="94">_xlfn.TEXTJOIN(,TRUE,
  IF(N266&lt;&gt;0,IF(N266&gt;0,"+","–"),""),
  IF(N266&lt;&gt;0,TEXT(TRUNC(ABS(N266)/0.5)*0.5,"0,0"),""),
  IF(O266&lt;&gt;0,IF(O266&gt;0," +"," –"),""),
  IF(O266&lt;&gt;0,"*","")
)</f>
        <v/>
      </c>
      <c r="Q266" s="16" t="str">
        <f t="shared" ref="Q266:Q329" si="95">IF(S266 &gt; 0, Q265+1, "n/a")</f>
        <v>n/a</v>
      </c>
      <c r="R266" s="10" t="e">
        <f t="shared" ref="R266:R329" si="96">IF(AX266=0," ",IF(AX266-Q266=0," ",AX266-Q266))</f>
        <v>#VALUE!</v>
      </c>
      <c r="S266" s="25">
        <f t="shared" ref="S266:S329" si="97">AC266+AE266+AG266+AI266+AK266+AM266+AO266+AA266</f>
        <v>0</v>
      </c>
      <c r="T266" s="11">
        <f t="shared" ref="T266:T329" si="98">S266-AZ266</f>
        <v>0</v>
      </c>
      <c r="U266" s="12" t="str">
        <f t="shared" ref="U266:U329" si="99">IF(SUMIF(Z266:AO266,"&lt;0")&lt;&gt;0,SUMIF(Z266:AO266,"&lt;0")*(-1)," ")</f>
        <v xml:space="preserve"> </v>
      </c>
      <c r="V266" s="13">
        <f t="shared" ref="V266:V329" si="100">AC266+AE266+AG266+AI266+AK266+AM266+AO266+AA266</f>
        <v>0</v>
      </c>
      <c r="W266" s="53">
        <f t="shared" ref="W266:W329" si="101">V266-AZ266</f>
        <v>0</v>
      </c>
      <c r="X266" s="54">
        <f t="shared" ref="X266:X329" si="102">ROUNDUP(COUNTIF(Z266:AO266,"&gt; 0")/2,0)</f>
        <v>0</v>
      </c>
      <c r="Y266" s="15" t="str">
        <f t="shared" ref="Y266:Y329" si="103">IF(X266=0,"-",IF(X266-AZ266&gt;8,S266/(8+AZ266),S266/X266))</f>
        <v>-</v>
      </c>
      <c r="Z266" s="54" t="s">
        <v>797</v>
      </c>
      <c r="AA266" s="12">
        <v>0</v>
      </c>
      <c r="AB266" s="54" t="s">
        <v>797</v>
      </c>
      <c r="AC266" s="12">
        <v>0</v>
      </c>
      <c r="AD266" s="54" t="s">
        <v>797</v>
      </c>
      <c r="AE266" s="12">
        <v>0</v>
      </c>
      <c r="AF266" s="54" t="s">
        <v>797</v>
      </c>
      <c r="AG266" s="12">
        <v>0</v>
      </c>
      <c r="AH266" s="54" t="s">
        <v>797</v>
      </c>
      <c r="AI266" s="12">
        <v>0</v>
      </c>
      <c r="AJ266" s="54" t="s">
        <v>797</v>
      </c>
      <c r="AK266" s="12">
        <v>0</v>
      </c>
      <c r="AL266" s="54" t="s">
        <v>797</v>
      </c>
      <c r="AM266" s="12">
        <v>0</v>
      </c>
      <c r="AN266" s="54" t="s">
        <v>797</v>
      </c>
      <c r="AO266" s="12">
        <v>0</v>
      </c>
      <c r="AP266" s="183" t="s">
        <v>869</v>
      </c>
      <c r="AQ266" s="194">
        <v>3.5</v>
      </c>
      <c r="AR266" s="195" t="s">
        <v>798</v>
      </c>
      <c r="AS266" s="180">
        <v>0</v>
      </c>
      <c r="AT266" s="181">
        <v>3.6</v>
      </c>
      <c r="AU266" s="218">
        <v>0.5</v>
      </c>
      <c r="AV266" s="218">
        <v>1</v>
      </c>
      <c r="AW266" s="218" t="s">
        <v>915</v>
      </c>
      <c r="AX266" s="95" t="s">
        <v>897</v>
      </c>
      <c r="AY266" s="96" t="e">
        <v>#VALUE!</v>
      </c>
      <c r="AZ266" s="97">
        <v>0</v>
      </c>
    </row>
    <row r="267" spans="3:52" ht="15" customHeight="1" x14ac:dyDescent="0.25">
      <c r="C267" s="90">
        <f t="shared" si="85"/>
        <v>128</v>
      </c>
      <c r="D267" s="3" t="s">
        <v>243</v>
      </c>
      <c r="E267" s="225" t="str">
        <f>_xlfn.XLOOKUP(D267, '[1]Парный рейтинг'!$D$10:$D$826,'[1]Парный рейтинг'!$P$10:$P$826, "")</f>
        <v/>
      </c>
      <c r="F267" s="172" t="str">
        <f t="shared" si="87"/>
        <v/>
      </c>
      <c r="G267" s="207" t="e">
        <f t="shared" si="88"/>
        <v>#VALUE!</v>
      </c>
      <c r="H267" s="176" t="str">
        <f t="shared" ref="H267:H298" si="104">IF(ISNUMBER(SEARCH("~*", F267)), "*", "")</f>
        <v/>
      </c>
      <c r="I267" s="27" t="str">
        <f t="shared" si="89"/>
        <v>3,5*</v>
      </c>
      <c r="J267" s="208">
        <v>3.5</v>
      </c>
      <c r="K267" s="24" t="s">
        <v>798</v>
      </c>
      <c r="L267" s="2">
        <f t="shared" si="90"/>
        <v>0</v>
      </c>
      <c r="M267" s="5">
        <f t="shared" si="91"/>
        <v>3.6</v>
      </c>
      <c r="N267" s="196">
        <f t="shared" si="92"/>
        <v>0</v>
      </c>
      <c r="O267" s="196">
        <f t="shared" si="93"/>
        <v>0</v>
      </c>
      <c r="P267" s="17" t="str">
        <f t="shared" si="94"/>
        <v/>
      </c>
      <c r="Q267" s="16" t="str">
        <f t="shared" si="95"/>
        <v>n/a</v>
      </c>
      <c r="R267" s="10" t="e">
        <f t="shared" si="96"/>
        <v>#VALUE!</v>
      </c>
      <c r="S267" s="25">
        <f t="shared" si="97"/>
        <v>0</v>
      </c>
      <c r="T267" s="11">
        <f t="shared" si="98"/>
        <v>0</v>
      </c>
      <c r="U267" s="12" t="str">
        <f t="shared" si="99"/>
        <v xml:space="preserve"> </v>
      </c>
      <c r="V267" s="13">
        <f t="shared" si="100"/>
        <v>0</v>
      </c>
      <c r="W267" s="53">
        <f t="shared" si="101"/>
        <v>0</v>
      </c>
      <c r="X267" s="54">
        <f t="shared" si="102"/>
        <v>0</v>
      </c>
      <c r="Y267" s="15" t="str">
        <f t="shared" si="103"/>
        <v>-</v>
      </c>
      <c r="Z267" s="54" t="s">
        <v>797</v>
      </c>
      <c r="AA267" s="12">
        <v>0</v>
      </c>
      <c r="AB267" s="54" t="s">
        <v>797</v>
      </c>
      <c r="AC267" s="12">
        <v>0</v>
      </c>
      <c r="AD267" s="54" t="s">
        <v>797</v>
      </c>
      <c r="AE267" s="12">
        <v>0</v>
      </c>
      <c r="AF267" s="54" t="s">
        <v>797</v>
      </c>
      <c r="AG267" s="12">
        <v>0</v>
      </c>
      <c r="AH267" s="54" t="s">
        <v>797</v>
      </c>
      <c r="AI267" s="12">
        <v>0</v>
      </c>
      <c r="AJ267" s="54" t="s">
        <v>797</v>
      </c>
      <c r="AK267" s="12">
        <v>0</v>
      </c>
      <c r="AL267" s="54" t="s">
        <v>797</v>
      </c>
      <c r="AM267" s="12">
        <v>0</v>
      </c>
      <c r="AN267" s="54" t="s">
        <v>797</v>
      </c>
      <c r="AO267" s="12">
        <v>0</v>
      </c>
      <c r="AP267" s="183" t="s">
        <v>869</v>
      </c>
      <c r="AQ267" s="194">
        <v>3.5</v>
      </c>
      <c r="AR267" s="195" t="s">
        <v>798</v>
      </c>
      <c r="AS267" s="180">
        <v>0</v>
      </c>
      <c r="AT267" s="181">
        <v>3.6</v>
      </c>
      <c r="AU267" s="187">
        <v>0</v>
      </c>
      <c r="AV267" s="187">
        <v>0</v>
      </c>
      <c r="AW267" s="187" t="s">
        <v>797</v>
      </c>
      <c r="AX267" s="95" t="s">
        <v>897</v>
      </c>
      <c r="AY267" s="96" t="e">
        <v>#VALUE!</v>
      </c>
      <c r="AZ267" s="97">
        <v>0</v>
      </c>
    </row>
    <row r="268" spans="3:52" ht="15" customHeight="1" x14ac:dyDescent="0.25">
      <c r="C268" s="90">
        <f t="shared" si="85"/>
        <v>129</v>
      </c>
      <c r="D268" s="3" t="s">
        <v>324</v>
      </c>
      <c r="E268" s="225" t="str">
        <f>_xlfn.XLOOKUP(D268, '[1]Парный рейтинг'!$D$10:$D$826,'[1]Парный рейтинг'!$P$10:$P$826, "")</f>
        <v/>
      </c>
      <c r="F268" s="172" t="str">
        <f t="shared" si="87"/>
        <v/>
      </c>
      <c r="G268" s="207" t="e">
        <f t="shared" si="88"/>
        <v>#VALUE!</v>
      </c>
      <c r="H268" s="176" t="str">
        <f t="shared" si="104"/>
        <v/>
      </c>
      <c r="I268" s="27" t="str">
        <f t="shared" si="89"/>
        <v>3,5*</v>
      </c>
      <c r="J268" s="208">
        <v>3.5</v>
      </c>
      <c r="K268" s="24" t="s">
        <v>798</v>
      </c>
      <c r="L268" s="2">
        <f t="shared" si="90"/>
        <v>0</v>
      </c>
      <c r="M268" s="5">
        <f t="shared" si="91"/>
        <v>3.6</v>
      </c>
      <c r="N268" s="196">
        <f t="shared" si="92"/>
        <v>0</v>
      </c>
      <c r="O268" s="196">
        <f t="shared" si="93"/>
        <v>0</v>
      </c>
      <c r="P268" s="17" t="str">
        <f t="shared" si="94"/>
        <v/>
      </c>
      <c r="Q268" s="16" t="str">
        <f t="shared" si="95"/>
        <v>n/a</v>
      </c>
      <c r="R268" s="10" t="e">
        <f t="shared" si="96"/>
        <v>#VALUE!</v>
      </c>
      <c r="S268" s="25">
        <f t="shared" si="97"/>
        <v>0</v>
      </c>
      <c r="T268" s="11">
        <f t="shared" si="98"/>
        <v>0</v>
      </c>
      <c r="U268" s="12" t="str">
        <f t="shared" si="99"/>
        <v xml:space="preserve"> </v>
      </c>
      <c r="V268" s="13">
        <f t="shared" si="100"/>
        <v>0</v>
      </c>
      <c r="W268" s="53">
        <f t="shared" si="101"/>
        <v>0</v>
      </c>
      <c r="X268" s="54">
        <f t="shared" si="102"/>
        <v>0</v>
      </c>
      <c r="Y268" s="15" t="str">
        <f t="shared" si="103"/>
        <v>-</v>
      </c>
      <c r="Z268" s="54" t="s">
        <v>797</v>
      </c>
      <c r="AA268" s="12">
        <v>0</v>
      </c>
      <c r="AB268" s="54" t="s">
        <v>797</v>
      </c>
      <c r="AC268" s="12">
        <v>0</v>
      </c>
      <c r="AD268" s="54" t="s">
        <v>797</v>
      </c>
      <c r="AE268" s="12">
        <v>0</v>
      </c>
      <c r="AF268" s="54" t="s">
        <v>797</v>
      </c>
      <c r="AG268" s="12">
        <v>0</v>
      </c>
      <c r="AH268" s="54" t="s">
        <v>797</v>
      </c>
      <c r="AI268" s="12">
        <v>0</v>
      </c>
      <c r="AJ268" s="54" t="s">
        <v>797</v>
      </c>
      <c r="AK268" s="12">
        <v>0</v>
      </c>
      <c r="AL268" s="54" t="s">
        <v>797</v>
      </c>
      <c r="AM268" s="12">
        <v>0</v>
      </c>
      <c r="AN268" s="54" t="s">
        <v>797</v>
      </c>
      <c r="AO268" s="12">
        <v>0</v>
      </c>
      <c r="AP268" s="183" t="s">
        <v>869</v>
      </c>
      <c r="AQ268" s="194">
        <v>3.5</v>
      </c>
      <c r="AR268" s="195" t="s">
        <v>798</v>
      </c>
      <c r="AS268" s="180">
        <v>0</v>
      </c>
      <c r="AT268" s="181">
        <v>3.6</v>
      </c>
      <c r="AU268" s="217">
        <v>0</v>
      </c>
      <c r="AV268" s="217">
        <v>0</v>
      </c>
      <c r="AW268" s="217" t="s">
        <v>797</v>
      </c>
      <c r="AX268" s="95" t="s">
        <v>897</v>
      </c>
      <c r="AY268" s="96" t="e">
        <v>#VALUE!</v>
      </c>
      <c r="AZ268" s="97">
        <v>0</v>
      </c>
    </row>
    <row r="269" spans="3:52" ht="15" customHeight="1" x14ac:dyDescent="0.25">
      <c r="C269" s="90">
        <f t="shared" ref="C269:C282" si="105">C268+1</f>
        <v>130</v>
      </c>
      <c r="D269" s="3" t="s">
        <v>233</v>
      </c>
      <c r="E269" s="225" t="str">
        <f>_xlfn.XLOOKUP(D269, '[1]Парный рейтинг'!$D$10:$D$826,'[1]Парный рейтинг'!$P$10:$P$826, "")</f>
        <v/>
      </c>
      <c r="F269" s="172" t="str">
        <f t="shared" si="87"/>
        <v/>
      </c>
      <c r="G269" s="207" t="e">
        <f t="shared" si="88"/>
        <v>#VALUE!</v>
      </c>
      <c r="H269" s="176" t="str">
        <f t="shared" si="104"/>
        <v/>
      </c>
      <c r="I269" s="27" t="str">
        <f t="shared" si="89"/>
        <v>3,5*</v>
      </c>
      <c r="J269" s="208">
        <v>3.5</v>
      </c>
      <c r="K269" s="24" t="s">
        <v>798</v>
      </c>
      <c r="L269" s="2">
        <f t="shared" si="90"/>
        <v>0</v>
      </c>
      <c r="M269" s="5">
        <f t="shared" si="91"/>
        <v>3.6</v>
      </c>
      <c r="N269" s="196">
        <f t="shared" si="92"/>
        <v>0</v>
      </c>
      <c r="O269" s="196">
        <f t="shared" si="93"/>
        <v>0</v>
      </c>
      <c r="P269" s="17" t="str">
        <f t="shared" si="94"/>
        <v/>
      </c>
      <c r="Q269" s="16" t="str">
        <f t="shared" si="95"/>
        <v>n/a</v>
      </c>
      <c r="R269" s="10" t="e">
        <f t="shared" si="96"/>
        <v>#VALUE!</v>
      </c>
      <c r="S269" s="25">
        <f t="shared" si="97"/>
        <v>0</v>
      </c>
      <c r="T269" s="11">
        <f t="shared" si="98"/>
        <v>0</v>
      </c>
      <c r="U269" s="12" t="str">
        <f t="shared" si="99"/>
        <v xml:space="preserve"> </v>
      </c>
      <c r="V269" s="13">
        <f t="shared" si="100"/>
        <v>0</v>
      </c>
      <c r="W269" s="53">
        <f t="shared" si="101"/>
        <v>0</v>
      </c>
      <c r="X269" s="54">
        <f t="shared" si="102"/>
        <v>0</v>
      </c>
      <c r="Y269" s="15" t="str">
        <f t="shared" si="103"/>
        <v>-</v>
      </c>
      <c r="Z269" s="54" t="s">
        <v>797</v>
      </c>
      <c r="AA269" s="12">
        <v>0</v>
      </c>
      <c r="AB269" s="54" t="s">
        <v>797</v>
      </c>
      <c r="AC269" s="12">
        <v>0</v>
      </c>
      <c r="AD269" s="54" t="s">
        <v>797</v>
      </c>
      <c r="AE269" s="12">
        <v>0</v>
      </c>
      <c r="AF269" s="54" t="s">
        <v>797</v>
      </c>
      <c r="AG269" s="12">
        <v>0</v>
      </c>
      <c r="AH269" s="54" t="s">
        <v>797</v>
      </c>
      <c r="AI269" s="12">
        <v>0</v>
      </c>
      <c r="AJ269" s="54" t="s">
        <v>797</v>
      </c>
      <c r="AK269" s="12">
        <v>0</v>
      </c>
      <c r="AL269" s="54" t="s">
        <v>797</v>
      </c>
      <c r="AM269" s="12">
        <v>0</v>
      </c>
      <c r="AN269" s="54" t="s">
        <v>797</v>
      </c>
      <c r="AO269" s="12">
        <v>0</v>
      </c>
      <c r="AP269" s="183" t="s">
        <v>869</v>
      </c>
      <c r="AQ269" s="194">
        <v>3.5</v>
      </c>
      <c r="AR269" s="195" t="s">
        <v>798</v>
      </c>
      <c r="AS269" s="180">
        <v>0</v>
      </c>
      <c r="AT269" s="181">
        <v>3.6</v>
      </c>
      <c r="AU269" s="195">
        <v>0</v>
      </c>
      <c r="AV269" s="195">
        <v>0</v>
      </c>
      <c r="AW269" s="195" t="s">
        <v>797</v>
      </c>
      <c r="AX269" s="95" t="s">
        <v>897</v>
      </c>
      <c r="AY269" s="96" t="e">
        <v>#VALUE!</v>
      </c>
      <c r="AZ269" s="97">
        <v>0</v>
      </c>
    </row>
    <row r="270" spans="3:52" ht="15" customHeight="1" x14ac:dyDescent="0.25">
      <c r="C270" s="90">
        <f t="shared" si="105"/>
        <v>131</v>
      </c>
      <c r="D270" s="3" t="s">
        <v>36</v>
      </c>
      <c r="E270" s="225" t="str">
        <f>_xlfn.XLOOKUP(D270, '[1]Парный рейтинг'!$D$10:$D$826,'[1]Парный рейтинг'!$P$10:$P$826, "")</f>
        <v/>
      </c>
      <c r="F270" s="172" t="str">
        <f t="shared" si="87"/>
        <v/>
      </c>
      <c r="G270" s="207" t="e">
        <f t="shared" si="88"/>
        <v>#VALUE!</v>
      </c>
      <c r="H270" s="176" t="str">
        <f t="shared" si="104"/>
        <v/>
      </c>
      <c r="I270" s="27" t="str">
        <f t="shared" si="89"/>
        <v>3,5*</v>
      </c>
      <c r="J270" s="208">
        <v>3.5</v>
      </c>
      <c r="K270" s="24" t="s">
        <v>798</v>
      </c>
      <c r="L270" s="2">
        <f t="shared" si="90"/>
        <v>0</v>
      </c>
      <c r="M270" s="5">
        <f t="shared" si="91"/>
        <v>3.6</v>
      </c>
      <c r="N270" s="196">
        <f t="shared" si="92"/>
        <v>0</v>
      </c>
      <c r="O270" s="196">
        <f t="shared" si="93"/>
        <v>0</v>
      </c>
      <c r="P270" s="17" t="str">
        <f t="shared" si="94"/>
        <v/>
      </c>
      <c r="Q270" s="16" t="str">
        <f t="shared" si="95"/>
        <v>n/a</v>
      </c>
      <c r="R270" s="10" t="e">
        <f t="shared" si="96"/>
        <v>#VALUE!</v>
      </c>
      <c r="S270" s="25">
        <f t="shared" si="97"/>
        <v>0</v>
      </c>
      <c r="T270" s="11">
        <f t="shared" si="98"/>
        <v>0</v>
      </c>
      <c r="U270" s="12" t="str">
        <f t="shared" si="99"/>
        <v xml:space="preserve"> </v>
      </c>
      <c r="V270" s="13">
        <f t="shared" si="100"/>
        <v>0</v>
      </c>
      <c r="W270" s="53">
        <f t="shared" si="101"/>
        <v>0</v>
      </c>
      <c r="X270" s="54">
        <f t="shared" si="102"/>
        <v>0</v>
      </c>
      <c r="Y270" s="15" t="str">
        <f t="shared" si="103"/>
        <v>-</v>
      </c>
      <c r="Z270" s="54" t="s">
        <v>797</v>
      </c>
      <c r="AA270" s="12">
        <v>0</v>
      </c>
      <c r="AB270" s="54" t="s">
        <v>797</v>
      </c>
      <c r="AC270" s="12">
        <v>0</v>
      </c>
      <c r="AD270" s="54" t="s">
        <v>797</v>
      </c>
      <c r="AE270" s="12">
        <v>0</v>
      </c>
      <c r="AF270" s="54" t="s">
        <v>797</v>
      </c>
      <c r="AG270" s="12">
        <v>0</v>
      </c>
      <c r="AH270" s="54" t="s">
        <v>797</v>
      </c>
      <c r="AI270" s="12">
        <v>0</v>
      </c>
      <c r="AJ270" s="54" t="s">
        <v>797</v>
      </c>
      <c r="AK270" s="12">
        <v>0</v>
      </c>
      <c r="AL270" s="54" t="s">
        <v>797</v>
      </c>
      <c r="AM270" s="12">
        <v>0</v>
      </c>
      <c r="AN270" s="54" t="s">
        <v>797</v>
      </c>
      <c r="AO270" s="12">
        <v>0</v>
      </c>
      <c r="AP270" s="183" t="s">
        <v>869</v>
      </c>
      <c r="AQ270" s="194">
        <v>3.5</v>
      </c>
      <c r="AR270" s="195" t="s">
        <v>798</v>
      </c>
      <c r="AS270" s="180">
        <v>0</v>
      </c>
      <c r="AT270" s="181">
        <v>3.6</v>
      </c>
      <c r="AU270" s="187">
        <v>0</v>
      </c>
      <c r="AV270" s="187">
        <v>0</v>
      </c>
      <c r="AW270" s="187" t="s">
        <v>797</v>
      </c>
      <c r="AX270" s="95" t="s">
        <v>897</v>
      </c>
      <c r="AY270" s="96" t="e">
        <v>#VALUE!</v>
      </c>
      <c r="AZ270" s="97">
        <v>0</v>
      </c>
    </row>
    <row r="271" spans="3:52" ht="15" customHeight="1" x14ac:dyDescent="0.25">
      <c r="C271" s="90">
        <f t="shared" si="105"/>
        <v>132</v>
      </c>
      <c r="D271" s="3" t="s">
        <v>28</v>
      </c>
      <c r="E271" s="225" t="str">
        <f>_xlfn.XLOOKUP(D271, '[1]Парный рейтинг'!$D$10:$D$826,'[1]Парный рейтинг'!$P$10:$P$826, "")</f>
        <v/>
      </c>
      <c r="F271" s="172" t="str">
        <f t="shared" si="87"/>
        <v/>
      </c>
      <c r="G271" s="207" t="e">
        <f t="shared" si="88"/>
        <v>#VALUE!</v>
      </c>
      <c r="H271" s="176" t="str">
        <f t="shared" si="104"/>
        <v/>
      </c>
      <c r="I271" s="27" t="str">
        <f t="shared" si="89"/>
        <v>3,5*</v>
      </c>
      <c r="J271" s="208">
        <v>3.5</v>
      </c>
      <c r="K271" s="24" t="s">
        <v>798</v>
      </c>
      <c r="L271" s="2">
        <f t="shared" si="90"/>
        <v>0</v>
      </c>
      <c r="M271" s="5">
        <f t="shared" si="91"/>
        <v>3.6</v>
      </c>
      <c r="N271" s="196">
        <f t="shared" si="92"/>
        <v>0</v>
      </c>
      <c r="O271" s="196">
        <f t="shared" si="93"/>
        <v>0</v>
      </c>
      <c r="P271" s="17" t="str">
        <f t="shared" si="94"/>
        <v/>
      </c>
      <c r="Q271" s="16" t="str">
        <f t="shared" si="95"/>
        <v>n/a</v>
      </c>
      <c r="R271" s="10" t="e">
        <f t="shared" si="96"/>
        <v>#VALUE!</v>
      </c>
      <c r="S271" s="25">
        <f t="shared" si="97"/>
        <v>0</v>
      </c>
      <c r="T271" s="11">
        <f t="shared" si="98"/>
        <v>0</v>
      </c>
      <c r="U271" s="12" t="str">
        <f t="shared" si="99"/>
        <v xml:space="preserve"> </v>
      </c>
      <c r="V271" s="13">
        <f t="shared" si="100"/>
        <v>0</v>
      </c>
      <c r="W271" s="53">
        <f t="shared" si="101"/>
        <v>0</v>
      </c>
      <c r="X271" s="54">
        <f t="shared" si="102"/>
        <v>0</v>
      </c>
      <c r="Y271" s="15" t="str">
        <f t="shared" si="103"/>
        <v>-</v>
      </c>
      <c r="Z271" s="54" t="s">
        <v>797</v>
      </c>
      <c r="AA271" s="12">
        <v>0</v>
      </c>
      <c r="AB271" s="54" t="s">
        <v>797</v>
      </c>
      <c r="AC271" s="12">
        <v>0</v>
      </c>
      <c r="AD271" s="54" t="s">
        <v>797</v>
      </c>
      <c r="AE271" s="12">
        <v>0</v>
      </c>
      <c r="AF271" s="54" t="s">
        <v>797</v>
      </c>
      <c r="AG271" s="12">
        <v>0</v>
      </c>
      <c r="AH271" s="54" t="s">
        <v>797</v>
      </c>
      <c r="AI271" s="12">
        <v>0</v>
      </c>
      <c r="AJ271" s="54" t="s">
        <v>797</v>
      </c>
      <c r="AK271" s="12">
        <v>0</v>
      </c>
      <c r="AL271" s="54" t="s">
        <v>797</v>
      </c>
      <c r="AM271" s="12">
        <v>0</v>
      </c>
      <c r="AN271" s="54" t="s">
        <v>797</v>
      </c>
      <c r="AO271" s="12">
        <v>0</v>
      </c>
      <c r="AP271" s="183" t="s">
        <v>869</v>
      </c>
      <c r="AQ271" s="194">
        <v>3.5</v>
      </c>
      <c r="AR271" s="195" t="s">
        <v>798</v>
      </c>
      <c r="AS271" s="180">
        <v>0</v>
      </c>
      <c r="AT271" s="181">
        <v>3.6</v>
      </c>
      <c r="AU271" s="187">
        <v>0</v>
      </c>
      <c r="AV271" s="187">
        <v>0</v>
      </c>
      <c r="AW271" s="187" t="s">
        <v>797</v>
      </c>
      <c r="AX271" s="95" t="s">
        <v>897</v>
      </c>
      <c r="AY271" s="96" t="e">
        <v>#VALUE!</v>
      </c>
      <c r="AZ271" s="97">
        <v>0</v>
      </c>
    </row>
    <row r="272" spans="3:52" ht="15" customHeight="1" x14ac:dyDescent="0.25">
      <c r="C272" s="90">
        <f t="shared" si="105"/>
        <v>133</v>
      </c>
      <c r="D272" s="3" t="s">
        <v>292</v>
      </c>
      <c r="E272" s="225" t="str">
        <f>_xlfn.XLOOKUP(D272, '[1]Парный рейтинг'!$D$10:$D$826,'[1]Парный рейтинг'!$P$10:$P$826, "")</f>
        <v/>
      </c>
      <c r="F272" s="172" t="str">
        <f t="shared" si="87"/>
        <v/>
      </c>
      <c r="G272" s="207" t="e">
        <f t="shared" si="88"/>
        <v>#VALUE!</v>
      </c>
      <c r="H272" s="176" t="str">
        <f t="shared" si="104"/>
        <v/>
      </c>
      <c r="I272" s="27" t="str">
        <f t="shared" si="89"/>
        <v>3,5*</v>
      </c>
      <c r="J272" s="208">
        <v>3.5</v>
      </c>
      <c r="K272" s="24" t="s">
        <v>798</v>
      </c>
      <c r="L272" s="2">
        <f t="shared" si="90"/>
        <v>0</v>
      </c>
      <c r="M272" s="5">
        <f t="shared" si="91"/>
        <v>3.6</v>
      </c>
      <c r="N272" s="196">
        <f t="shared" si="92"/>
        <v>0</v>
      </c>
      <c r="O272" s="196">
        <f t="shared" si="93"/>
        <v>0</v>
      </c>
      <c r="P272" s="17" t="str">
        <f t="shared" si="94"/>
        <v/>
      </c>
      <c r="Q272" s="16" t="str">
        <f t="shared" si="95"/>
        <v>n/a</v>
      </c>
      <c r="R272" s="10" t="e">
        <f t="shared" si="96"/>
        <v>#VALUE!</v>
      </c>
      <c r="S272" s="25">
        <f t="shared" si="97"/>
        <v>0</v>
      </c>
      <c r="T272" s="11">
        <f t="shared" si="98"/>
        <v>0</v>
      </c>
      <c r="U272" s="12" t="str">
        <f t="shared" si="99"/>
        <v xml:space="preserve"> </v>
      </c>
      <c r="V272" s="13">
        <f t="shared" si="100"/>
        <v>0</v>
      </c>
      <c r="W272" s="53">
        <f t="shared" si="101"/>
        <v>0</v>
      </c>
      <c r="X272" s="54">
        <f t="shared" si="102"/>
        <v>0</v>
      </c>
      <c r="Y272" s="15" t="str">
        <f t="shared" si="103"/>
        <v>-</v>
      </c>
      <c r="Z272" s="54" t="s">
        <v>797</v>
      </c>
      <c r="AA272" s="12">
        <v>0</v>
      </c>
      <c r="AB272" s="54" t="s">
        <v>797</v>
      </c>
      <c r="AC272" s="12">
        <v>0</v>
      </c>
      <c r="AD272" s="54" t="s">
        <v>797</v>
      </c>
      <c r="AE272" s="12">
        <v>0</v>
      </c>
      <c r="AF272" s="54" t="s">
        <v>797</v>
      </c>
      <c r="AG272" s="12">
        <v>0</v>
      </c>
      <c r="AH272" s="54" t="s">
        <v>797</v>
      </c>
      <c r="AI272" s="12">
        <v>0</v>
      </c>
      <c r="AJ272" s="54" t="s">
        <v>797</v>
      </c>
      <c r="AK272" s="12">
        <v>0</v>
      </c>
      <c r="AL272" s="54" t="s">
        <v>797</v>
      </c>
      <c r="AM272" s="12">
        <v>0</v>
      </c>
      <c r="AN272" s="54" t="s">
        <v>797</v>
      </c>
      <c r="AO272" s="12">
        <v>0</v>
      </c>
      <c r="AP272" s="183" t="s">
        <v>869</v>
      </c>
      <c r="AQ272" s="194">
        <v>3.5</v>
      </c>
      <c r="AR272" s="195" t="s">
        <v>798</v>
      </c>
      <c r="AS272" s="180">
        <v>0</v>
      </c>
      <c r="AT272" s="181">
        <v>3.6</v>
      </c>
      <c r="AU272" s="182">
        <v>0</v>
      </c>
      <c r="AV272" s="187">
        <v>0</v>
      </c>
      <c r="AW272" s="187" t="s">
        <v>797</v>
      </c>
      <c r="AX272" s="95" t="s">
        <v>897</v>
      </c>
      <c r="AY272" s="96" t="e">
        <v>#VALUE!</v>
      </c>
      <c r="AZ272" s="97">
        <v>0</v>
      </c>
    </row>
    <row r="273" spans="3:52" ht="15" customHeight="1" x14ac:dyDescent="0.25">
      <c r="C273" s="90">
        <f t="shared" si="105"/>
        <v>134</v>
      </c>
      <c r="D273" s="3" t="s">
        <v>101</v>
      </c>
      <c r="E273" s="225" t="str">
        <f>_xlfn.XLOOKUP(D273, '[1]Парный рейтинг'!$D$10:$D$826,'[1]Парный рейтинг'!$P$10:$P$826, "")</f>
        <v/>
      </c>
      <c r="F273" s="172" t="str">
        <f t="shared" si="87"/>
        <v/>
      </c>
      <c r="G273" s="207" t="e">
        <f t="shared" si="88"/>
        <v>#VALUE!</v>
      </c>
      <c r="H273" s="176" t="str">
        <f t="shared" si="104"/>
        <v/>
      </c>
      <c r="I273" s="27" t="str">
        <f t="shared" si="89"/>
        <v>3,5*</v>
      </c>
      <c r="J273" s="208">
        <v>3.5</v>
      </c>
      <c r="K273" s="24" t="s">
        <v>798</v>
      </c>
      <c r="L273" s="2">
        <f t="shared" si="90"/>
        <v>0</v>
      </c>
      <c r="M273" s="5">
        <f t="shared" si="91"/>
        <v>3.6</v>
      </c>
      <c r="N273" s="196">
        <f t="shared" si="92"/>
        <v>0</v>
      </c>
      <c r="O273" s="196">
        <f t="shared" si="93"/>
        <v>0</v>
      </c>
      <c r="P273" s="17" t="str">
        <f t="shared" si="94"/>
        <v/>
      </c>
      <c r="Q273" s="16" t="str">
        <f t="shared" si="95"/>
        <v>n/a</v>
      </c>
      <c r="R273" s="10" t="e">
        <f t="shared" si="96"/>
        <v>#VALUE!</v>
      </c>
      <c r="S273" s="25">
        <f t="shared" si="97"/>
        <v>0</v>
      </c>
      <c r="T273" s="11">
        <f t="shared" si="98"/>
        <v>0</v>
      </c>
      <c r="U273" s="12" t="str">
        <f t="shared" si="99"/>
        <v xml:space="preserve"> </v>
      </c>
      <c r="V273" s="13">
        <f t="shared" si="100"/>
        <v>0</v>
      </c>
      <c r="W273" s="53">
        <f t="shared" si="101"/>
        <v>0</v>
      </c>
      <c r="X273" s="54">
        <f t="shared" si="102"/>
        <v>0</v>
      </c>
      <c r="Y273" s="15" t="str">
        <f t="shared" si="103"/>
        <v>-</v>
      </c>
      <c r="Z273" s="54" t="s">
        <v>797</v>
      </c>
      <c r="AA273" s="12">
        <v>0</v>
      </c>
      <c r="AB273" s="54" t="s">
        <v>797</v>
      </c>
      <c r="AC273" s="12">
        <v>0</v>
      </c>
      <c r="AD273" s="54" t="s">
        <v>797</v>
      </c>
      <c r="AE273" s="12">
        <v>0</v>
      </c>
      <c r="AF273" s="54" t="s">
        <v>797</v>
      </c>
      <c r="AG273" s="12">
        <v>0</v>
      </c>
      <c r="AH273" s="54" t="s">
        <v>797</v>
      </c>
      <c r="AI273" s="12">
        <v>0</v>
      </c>
      <c r="AJ273" s="54" t="s">
        <v>797</v>
      </c>
      <c r="AK273" s="12">
        <v>0</v>
      </c>
      <c r="AL273" s="54" t="s">
        <v>797</v>
      </c>
      <c r="AM273" s="12">
        <v>0</v>
      </c>
      <c r="AN273" s="54" t="s">
        <v>797</v>
      </c>
      <c r="AO273" s="12">
        <v>0</v>
      </c>
      <c r="AP273" s="183" t="s">
        <v>869</v>
      </c>
      <c r="AQ273" s="194">
        <v>3.5</v>
      </c>
      <c r="AR273" s="195" t="s">
        <v>798</v>
      </c>
      <c r="AS273" s="180">
        <v>0</v>
      </c>
      <c r="AT273" s="181">
        <v>3.6</v>
      </c>
      <c r="AU273" s="187">
        <v>0</v>
      </c>
      <c r="AV273" s="187">
        <v>0</v>
      </c>
      <c r="AW273" s="187" t="s">
        <v>797</v>
      </c>
      <c r="AX273" s="95" t="s">
        <v>897</v>
      </c>
      <c r="AY273" s="96" t="e">
        <v>#VALUE!</v>
      </c>
      <c r="AZ273" s="97">
        <v>0</v>
      </c>
    </row>
    <row r="274" spans="3:52" ht="15" customHeight="1" x14ac:dyDescent="0.25">
      <c r="C274" s="90">
        <f t="shared" si="105"/>
        <v>135</v>
      </c>
      <c r="D274" s="3" t="s">
        <v>169</v>
      </c>
      <c r="E274" s="225" t="str">
        <f>_xlfn.XLOOKUP(D274, '[1]Парный рейтинг'!$D$10:$D$826,'[1]Парный рейтинг'!$P$10:$P$826, "")</f>
        <v/>
      </c>
      <c r="F274" s="172" t="str">
        <f t="shared" si="87"/>
        <v/>
      </c>
      <c r="G274" s="207" t="e">
        <f t="shared" si="88"/>
        <v>#VALUE!</v>
      </c>
      <c r="H274" s="176" t="str">
        <f t="shared" si="104"/>
        <v/>
      </c>
      <c r="I274" s="27" t="str">
        <f t="shared" si="89"/>
        <v>3,5*</v>
      </c>
      <c r="J274" s="208">
        <v>3.5</v>
      </c>
      <c r="K274" s="24" t="s">
        <v>798</v>
      </c>
      <c r="L274" s="2">
        <f t="shared" si="90"/>
        <v>0</v>
      </c>
      <c r="M274" s="5">
        <f t="shared" si="91"/>
        <v>3.6</v>
      </c>
      <c r="N274" s="196">
        <f t="shared" si="92"/>
        <v>0</v>
      </c>
      <c r="O274" s="196">
        <f t="shared" si="93"/>
        <v>0</v>
      </c>
      <c r="P274" s="17" t="str">
        <f t="shared" si="94"/>
        <v/>
      </c>
      <c r="Q274" s="16" t="str">
        <f t="shared" si="95"/>
        <v>n/a</v>
      </c>
      <c r="R274" s="10" t="e">
        <f t="shared" si="96"/>
        <v>#VALUE!</v>
      </c>
      <c r="S274" s="25">
        <f t="shared" si="97"/>
        <v>0</v>
      </c>
      <c r="T274" s="11">
        <f t="shared" si="98"/>
        <v>0</v>
      </c>
      <c r="U274" s="12" t="str">
        <f t="shared" si="99"/>
        <v xml:space="preserve"> </v>
      </c>
      <c r="V274" s="13">
        <f t="shared" si="100"/>
        <v>0</v>
      </c>
      <c r="W274" s="53">
        <f t="shared" si="101"/>
        <v>0</v>
      </c>
      <c r="X274" s="54">
        <f t="shared" si="102"/>
        <v>0</v>
      </c>
      <c r="Y274" s="15" t="str">
        <f t="shared" si="103"/>
        <v>-</v>
      </c>
      <c r="Z274" s="54" t="s">
        <v>797</v>
      </c>
      <c r="AA274" s="12">
        <v>0</v>
      </c>
      <c r="AB274" s="54" t="s">
        <v>797</v>
      </c>
      <c r="AC274" s="12">
        <v>0</v>
      </c>
      <c r="AD274" s="54" t="s">
        <v>797</v>
      </c>
      <c r="AE274" s="12">
        <v>0</v>
      </c>
      <c r="AF274" s="54" t="s">
        <v>797</v>
      </c>
      <c r="AG274" s="12">
        <v>0</v>
      </c>
      <c r="AH274" s="54" t="s">
        <v>797</v>
      </c>
      <c r="AI274" s="12">
        <v>0</v>
      </c>
      <c r="AJ274" s="54" t="s">
        <v>797</v>
      </c>
      <c r="AK274" s="12">
        <v>0</v>
      </c>
      <c r="AL274" s="54" t="s">
        <v>797</v>
      </c>
      <c r="AM274" s="12">
        <v>0</v>
      </c>
      <c r="AN274" s="54" t="s">
        <v>797</v>
      </c>
      <c r="AO274" s="12">
        <v>0</v>
      </c>
      <c r="AP274" s="183" t="s">
        <v>869</v>
      </c>
      <c r="AQ274" s="194">
        <v>3.5</v>
      </c>
      <c r="AR274" s="195" t="s">
        <v>798</v>
      </c>
      <c r="AS274" s="180">
        <v>0</v>
      </c>
      <c r="AT274" s="181">
        <v>3.6</v>
      </c>
      <c r="AU274" s="187">
        <v>0</v>
      </c>
      <c r="AV274" s="187">
        <v>0</v>
      </c>
      <c r="AW274" s="187" t="s">
        <v>797</v>
      </c>
      <c r="AX274" s="95" t="s">
        <v>897</v>
      </c>
      <c r="AY274" s="96" t="e">
        <v>#VALUE!</v>
      </c>
      <c r="AZ274" s="97">
        <v>0</v>
      </c>
    </row>
    <row r="275" spans="3:52" ht="15" customHeight="1" x14ac:dyDescent="0.25">
      <c r="C275" s="90">
        <f t="shared" si="105"/>
        <v>136</v>
      </c>
      <c r="D275" s="3" t="s">
        <v>295</v>
      </c>
      <c r="E275" s="225" t="str">
        <f>_xlfn.XLOOKUP(D275, '[1]Парный рейтинг'!$D$10:$D$826,'[1]Парный рейтинг'!$P$10:$P$826, "")</f>
        <v/>
      </c>
      <c r="F275" s="172" t="str">
        <f t="shared" si="87"/>
        <v/>
      </c>
      <c r="G275" s="207" t="e">
        <f t="shared" si="88"/>
        <v>#VALUE!</v>
      </c>
      <c r="H275" s="176" t="str">
        <f t="shared" si="104"/>
        <v/>
      </c>
      <c r="I275" s="27" t="str">
        <f t="shared" si="89"/>
        <v>3,5*</v>
      </c>
      <c r="J275" s="208">
        <v>3.5</v>
      </c>
      <c r="K275" s="24" t="s">
        <v>798</v>
      </c>
      <c r="L275" s="2">
        <f t="shared" si="90"/>
        <v>0</v>
      </c>
      <c r="M275" s="5">
        <f t="shared" si="91"/>
        <v>3.6</v>
      </c>
      <c r="N275" s="196">
        <f t="shared" si="92"/>
        <v>0</v>
      </c>
      <c r="O275" s="196">
        <f t="shared" si="93"/>
        <v>0</v>
      </c>
      <c r="P275" s="17" t="str">
        <f t="shared" si="94"/>
        <v/>
      </c>
      <c r="Q275" s="16" t="str">
        <f t="shared" si="95"/>
        <v>n/a</v>
      </c>
      <c r="R275" s="10" t="e">
        <f t="shared" si="96"/>
        <v>#VALUE!</v>
      </c>
      <c r="S275" s="25">
        <f t="shared" si="97"/>
        <v>0</v>
      </c>
      <c r="T275" s="11">
        <f t="shared" si="98"/>
        <v>0</v>
      </c>
      <c r="U275" s="12" t="str">
        <f t="shared" si="99"/>
        <v xml:space="preserve"> </v>
      </c>
      <c r="V275" s="13">
        <f t="shared" si="100"/>
        <v>0</v>
      </c>
      <c r="W275" s="53">
        <f t="shared" si="101"/>
        <v>0</v>
      </c>
      <c r="X275" s="54">
        <f t="shared" si="102"/>
        <v>0</v>
      </c>
      <c r="Y275" s="15" t="str">
        <f t="shared" si="103"/>
        <v>-</v>
      </c>
      <c r="Z275" s="54" t="s">
        <v>797</v>
      </c>
      <c r="AA275" s="12">
        <v>0</v>
      </c>
      <c r="AB275" s="54" t="s">
        <v>797</v>
      </c>
      <c r="AC275" s="12">
        <v>0</v>
      </c>
      <c r="AD275" s="54" t="s">
        <v>797</v>
      </c>
      <c r="AE275" s="12">
        <v>0</v>
      </c>
      <c r="AF275" s="54" t="s">
        <v>797</v>
      </c>
      <c r="AG275" s="12">
        <v>0</v>
      </c>
      <c r="AH275" s="54" t="s">
        <v>797</v>
      </c>
      <c r="AI275" s="12">
        <v>0</v>
      </c>
      <c r="AJ275" s="54" t="s">
        <v>797</v>
      </c>
      <c r="AK275" s="12">
        <v>0</v>
      </c>
      <c r="AL275" s="54" t="s">
        <v>797</v>
      </c>
      <c r="AM275" s="12">
        <v>0</v>
      </c>
      <c r="AN275" s="54" t="s">
        <v>797</v>
      </c>
      <c r="AO275" s="12">
        <v>0</v>
      </c>
      <c r="AP275" s="183" t="s">
        <v>869</v>
      </c>
      <c r="AQ275" s="194">
        <v>3.5</v>
      </c>
      <c r="AR275" s="195" t="s">
        <v>798</v>
      </c>
      <c r="AS275" s="180">
        <v>0</v>
      </c>
      <c r="AT275" s="181">
        <v>3.6</v>
      </c>
      <c r="AU275" s="187">
        <v>0</v>
      </c>
      <c r="AV275" s="187">
        <v>0</v>
      </c>
      <c r="AW275" s="187" t="s">
        <v>797</v>
      </c>
      <c r="AX275" s="95" t="s">
        <v>897</v>
      </c>
      <c r="AY275" s="96" t="e">
        <v>#VALUE!</v>
      </c>
      <c r="AZ275" s="97">
        <v>0</v>
      </c>
    </row>
    <row r="276" spans="3:52" s="170" customFormat="1" ht="15" customHeight="1" x14ac:dyDescent="0.25">
      <c r="C276" s="90">
        <f t="shared" si="105"/>
        <v>137</v>
      </c>
      <c r="D276" s="3" t="s">
        <v>104</v>
      </c>
      <c r="E276" s="225" t="str">
        <f>_xlfn.XLOOKUP(D276, '[1]Парный рейтинг'!$D$10:$D$826,'[1]Парный рейтинг'!$P$10:$P$826, "")</f>
        <v/>
      </c>
      <c r="F276" s="172" t="str">
        <f t="shared" si="87"/>
        <v/>
      </c>
      <c r="G276" s="207" t="e">
        <f t="shared" si="88"/>
        <v>#VALUE!</v>
      </c>
      <c r="H276" s="176" t="str">
        <f t="shared" si="104"/>
        <v/>
      </c>
      <c r="I276" s="27" t="str">
        <f t="shared" si="89"/>
        <v>3,5*</v>
      </c>
      <c r="J276" s="208">
        <v>3.5</v>
      </c>
      <c r="K276" s="24" t="s">
        <v>798</v>
      </c>
      <c r="L276" s="2">
        <f t="shared" si="90"/>
        <v>0</v>
      </c>
      <c r="M276" s="5">
        <f t="shared" si="91"/>
        <v>3.6</v>
      </c>
      <c r="N276" s="196">
        <f t="shared" si="92"/>
        <v>0</v>
      </c>
      <c r="O276" s="196">
        <f t="shared" si="93"/>
        <v>0</v>
      </c>
      <c r="P276" s="17" t="str">
        <f t="shared" si="94"/>
        <v/>
      </c>
      <c r="Q276" s="16" t="str">
        <f t="shared" si="95"/>
        <v>n/a</v>
      </c>
      <c r="R276" s="10" t="e">
        <f t="shared" si="96"/>
        <v>#VALUE!</v>
      </c>
      <c r="S276" s="25">
        <f t="shared" si="97"/>
        <v>0</v>
      </c>
      <c r="T276" s="11">
        <f t="shared" si="98"/>
        <v>0</v>
      </c>
      <c r="U276" s="12" t="str">
        <f t="shared" si="99"/>
        <v xml:space="preserve"> </v>
      </c>
      <c r="V276" s="13">
        <f t="shared" si="100"/>
        <v>0</v>
      </c>
      <c r="W276" s="53">
        <f t="shared" si="101"/>
        <v>0</v>
      </c>
      <c r="X276" s="54">
        <f t="shared" si="102"/>
        <v>0</v>
      </c>
      <c r="Y276" s="15" t="str">
        <f t="shared" si="103"/>
        <v>-</v>
      </c>
      <c r="Z276" s="54" t="s">
        <v>797</v>
      </c>
      <c r="AA276" s="12">
        <v>0</v>
      </c>
      <c r="AB276" s="54" t="s">
        <v>797</v>
      </c>
      <c r="AC276" s="12">
        <v>0</v>
      </c>
      <c r="AD276" s="54" t="s">
        <v>797</v>
      </c>
      <c r="AE276" s="12">
        <v>0</v>
      </c>
      <c r="AF276" s="54" t="s">
        <v>797</v>
      </c>
      <c r="AG276" s="12">
        <v>0</v>
      </c>
      <c r="AH276" s="54" t="s">
        <v>797</v>
      </c>
      <c r="AI276" s="12">
        <v>0</v>
      </c>
      <c r="AJ276" s="54" t="s">
        <v>797</v>
      </c>
      <c r="AK276" s="12">
        <v>0</v>
      </c>
      <c r="AL276" s="54" t="s">
        <v>797</v>
      </c>
      <c r="AM276" s="12">
        <v>0</v>
      </c>
      <c r="AN276" s="54" t="s">
        <v>797</v>
      </c>
      <c r="AO276" s="12">
        <v>0</v>
      </c>
      <c r="AP276" s="183" t="s">
        <v>869</v>
      </c>
      <c r="AQ276" s="194">
        <v>3.5</v>
      </c>
      <c r="AR276" s="195" t="s">
        <v>798</v>
      </c>
      <c r="AS276" s="180">
        <v>0</v>
      </c>
      <c r="AT276" s="181">
        <v>3.6</v>
      </c>
      <c r="AU276" s="187">
        <v>0</v>
      </c>
      <c r="AV276" s="187">
        <v>0</v>
      </c>
      <c r="AW276" s="187" t="s">
        <v>797</v>
      </c>
      <c r="AX276" s="95" t="s">
        <v>897</v>
      </c>
      <c r="AY276" s="96" t="e">
        <v>#VALUE!</v>
      </c>
      <c r="AZ276" s="97">
        <v>0</v>
      </c>
    </row>
    <row r="277" spans="3:52" ht="15" customHeight="1" x14ac:dyDescent="0.25">
      <c r="C277" s="90">
        <f t="shared" si="105"/>
        <v>138</v>
      </c>
      <c r="D277" s="3" t="s">
        <v>73</v>
      </c>
      <c r="E277" s="225" t="str">
        <f>_xlfn.XLOOKUP(D277, '[1]Парный рейтинг'!$D$10:$D$826,'[1]Парный рейтинг'!$P$10:$P$826, "")</f>
        <v/>
      </c>
      <c r="F277" s="172" t="str">
        <f t="shared" si="87"/>
        <v/>
      </c>
      <c r="G277" s="207" t="e">
        <f t="shared" si="88"/>
        <v>#VALUE!</v>
      </c>
      <c r="H277" s="176" t="str">
        <f t="shared" si="104"/>
        <v/>
      </c>
      <c r="I277" s="27" t="str">
        <f t="shared" si="89"/>
        <v>3,5*</v>
      </c>
      <c r="J277" s="208">
        <v>3.5</v>
      </c>
      <c r="K277" s="24" t="s">
        <v>798</v>
      </c>
      <c r="L277" s="2">
        <f t="shared" si="90"/>
        <v>0</v>
      </c>
      <c r="M277" s="5">
        <f t="shared" si="91"/>
        <v>3.6</v>
      </c>
      <c r="N277" s="196">
        <f t="shared" si="92"/>
        <v>0</v>
      </c>
      <c r="O277" s="196">
        <f t="shared" si="93"/>
        <v>0</v>
      </c>
      <c r="P277" s="17" t="str">
        <f t="shared" si="94"/>
        <v/>
      </c>
      <c r="Q277" s="16" t="str">
        <f t="shared" si="95"/>
        <v>n/a</v>
      </c>
      <c r="R277" s="10" t="e">
        <f t="shared" si="96"/>
        <v>#VALUE!</v>
      </c>
      <c r="S277" s="25">
        <f t="shared" si="97"/>
        <v>0</v>
      </c>
      <c r="T277" s="11">
        <f t="shared" si="98"/>
        <v>0</v>
      </c>
      <c r="U277" s="12" t="str">
        <f t="shared" si="99"/>
        <v xml:space="preserve"> </v>
      </c>
      <c r="V277" s="13">
        <f t="shared" si="100"/>
        <v>0</v>
      </c>
      <c r="W277" s="53">
        <f t="shared" si="101"/>
        <v>0</v>
      </c>
      <c r="X277" s="54">
        <f t="shared" si="102"/>
        <v>0</v>
      </c>
      <c r="Y277" s="15" t="str">
        <f t="shared" si="103"/>
        <v>-</v>
      </c>
      <c r="Z277" s="54" t="s">
        <v>797</v>
      </c>
      <c r="AA277" s="12">
        <v>0</v>
      </c>
      <c r="AB277" s="54" t="s">
        <v>797</v>
      </c>
      <c r="AC277" s="12">
        <v>0</v>
      </c>
      <c r="AD277" s="54" t="s">
        <v>797</v>
      </c>
      <c r="AE277" s="12">
        <v>0</v>
      </c>
      <c r="AF277" s="54" t="s">
        <v>797</v>
      </c>
      <c r="AG277" s="12">
        <v>0</v>
      </c>
      <c r="AH277" s="54" t="s">
        <v>797</v>
      </c>
      <c r="AI277" s="12">
        <v>0</v>
      </c>
      <c r="AJ277" s="54" t="s">
        <v>797</v>
      </c>
      <c r="AK277" s="12">
        <v>0</v>
      </c>
      <c r="AL277" s="54" t="s">
        <v>797</v>
      </c>
      <c r="AM277" s="12">
        <v>0</v>
      </c>
      <c r="AN277" s="54" t="s">
        <v>797</v>
      </c>
      <c r="AO277" s="12">
        <v>0</v>
      </c>
      <c r="AP277" s="183" t="s">
        <v>869</v>
      </c>
      <c r="AQ277" s="194">
        <v>3.5</v>
      </c>
      <c r="AR277" s="195" t="s">
        <v>798</v>
      </c>
      <c r="AS277" s="180">
        <v>0</v>
      </c>
      <c r="AT277" s="181">
        <v>3.6</v>
      </c>
      <c r="AU277" s="187">
        <v>0</v>
      </c>
      <c r="AV277" s="187">
        <v>0</v>
      </c>
      <c r="AW277" s="187" t="s">
        <v>797</v>
      </c>
      <c r="AX277" s="95" t="s">
        <v>897</v>
      </c>
      <c r="AY277" s="96" t="e">
        <v>#VALUE!</v>
      </c>
      <c r="AZ277" s="97">
        <v>0</v>
      </c>
    </row>
    <row r="278" spans="3:52" ht="15" customHeight="1" x14ac:dyDescent="0.25">
      <c r="C278" s="90">
        <f t="shared" si="105"/>
        <v>139</v>
      </c>
      <c r="D278" s="3" t="s">
        <v>105</v>
      </c>
      <c r="E278" s="225" t="str">
        <f>_xlfn.XLOOKUP(D278, '[1]Парный рейтинг'!$D$10:$D$826,'[1]Парный рейтинг'!$P$10:$P$826, "")</f>
        <v/>
      </c>
      <c r="F278" s="172" t="str">
        <f t="shared" si="87"/>
        <v/>
      </c>
      <c r="G278" s="207" t="e">
        <f t="shared" si="88"/>
        <v>#VALUE!</v>
      </c>
      <c r="H278" s="176" t="str">
        <f t="shared" si="104"/>
        <v/>
      </c>
      <c r="I278" s="27" t="str">
        <f t="shared" si="89"/>
        <v>3,5*</v>
      </c>
      <c r="J278" s="208">
        <v>3.5</v>
      </c>
      <c r="K278" s="24" t="s">
        <v>798</v>
      </c>
      <c r="L278" s="2">
        <f t="shared" si="90"/>
        <v>0</v>
      </c>
      <c r="M278" s="5">
        <f t="shared" si="91"/>
        <v>3.6</v>
      </c>
      <c r="N278" s="196">
        <f t="shared" si="92"/>
        <v>0</v>
      </c>
      <c r="O278" s="196">
        <f t="shared" si="93"/>
        <v>0</v>
      </c>
      <c r="P278" s="17" t="str">
        <f t="shared" si="94"/>
        <v/>
      </c>
      <c r="Q278" s="16" t="str">
        <f t="shared" si="95"/>
        <v>n/a</v>
      </c>
      <c r="R278" s="10" t="e">
        <f t="shared" si="96"/>
        <v>#VALUE!</v>
      </c>
      <c r="S278" s="25">
        <f t="shared" si="97"/>
        <v>0</v>
      </c>
      <c r="T278" s="11">
        <f t="shared" si="98"/>
        <v>0</v>
      </c>
      <c r="U278" s="12" t="str">
        <f t="shared" si="99"/>
        <v xml:space="preserve"> </v>
      </c>
      <c r="V278" s="13">
        <f t="shared" si="100"/>
        <v>0</v>
      </c>
      <c r="W278" s="53">
        <f t="shared" si="101"/>
        <v>0</v>
      </c>
      <c r="X278" s="54">
        <f t="shared" si="102"/>
        <v>0</v>
      </c>
      <c r="Y278" s="15" t="str">
        <f t="shared" si="103"/>
        <v>-</v>
      </c>
      <c r="Z278" s="54" t="s">
        <v>797</v>
      </c>
      <c r="AA278" s="12">
        <v>0</v>
      </c>
      <c r="AB278" s="54" t="s">
        <v>797</v>
      </c>
      <c r="AC278" s="12">
        <v>0</v>
      </c>
      <c r="AD278" s="54" t="s">
        <v>797</v>
      </c>
      <c r="AE278" s="12">
        <v>0</v>
      </c>
      <c r="AF278" s="54" t="s">
        <v>797</v>
      </c>
      <c r="AG278" s="12">
        <v>0</v>
      </c>
      <c r="AH278" s="54" t="s">
        <v>797</v>
      </c>
      <c r="AI278" s="12">
        <v>0</v>
      </c>
      <c r="AJ278" s="54" t="s">
        <v>797</v>
      </c>
      <c r="AK278" s="12">
        <v>0</v>
      </c>
      <c r="AL278" s="54" t="s">
        <v>797</v>
      </c>
      <c r="AM278" s="12">
        <v>0</v>
      </c>
      <c r="AN278" s="54" t="s">
        <v>797</v>
      </c>
      <c r="AO278" s="12">
        <v>0</v>
      </c>
      <c r="AP278" s="183" t="s">
        <v>869</v>
      </c>
      <c r="AQ278" s="194">
        <v>3.5</v>
      </c>
      <c r="AR278" s="195" t="s">
        <v>798</v>
      </c>
      <c r="AS278" s="180">
        <v>0</v>
      </c>
      <c r="AT278" s="181">
        <v>3.6</v>
      </c>
      <c r="AU278" s="187">
        <v>0</v>
      </c>
      <c r="AV278" s="187">
        <v>0</v>
      </c>
      <c r="AW278" s="187" t="s">
        <v>797</v>
      </c>
      <c r="AX278" s="95" t="s">
        <v>897</v>
      </c>
      <c r="AY278" s="96" t="e">
        <v>#VALUE!</v>
      </c>
      <c r="AZ278" s="97">
        <v>0</v>
      </c>
    </row>
    <row r="279" spans="3:52" ht="15" customHeight="1" x14ac:dyDescent="0.25">
      <c r="C279" s="90">
        <f t="shared" si="105"/>
        <v>140</v>
      </c>
      <c r="D279" s="3" t="s">
        <v>301</v>
      </c>
      <c r="E279" s="225" t="str">
        <f>_xlfn.XLOOKUP(D279, '[1]Парный рейтинг'!$D$10:$D$826,'[1]Парный рейтинг'!$P$10:$P$826, "")</f>
        <v/>
      </c>
      <c r="F279" s="172" t="str">
        <f t="shared" si="87"/>
        <v/>
      </c>
      <c r="G279" s="207" t="e">
        <f t="shared" si="88"/>
        <v>#VALUE!</v>
      </c>
      <c r="H279" s="176" t="str">
        <f t="shared" si="104"/>
        <v/>
      </c>
      <c r="I279" s="27" t="str">
        <f t="shared" si="89"/>
        <v>3,5*</v>
      </c>
      <c r="J279" s="208">
        <v>3.5</v>
      </c>
      <c r="K279" s="24" t="s">
        <v>798</v>
      </c>
      <c r="L279" s="2">
        <f t="shared" si="90"/>
        <v>0</v>
      </c>
      <c r="M279" s="5">
        <f t="shared" si="91"/>
        <v>3.6</v>
      </c>
      <c r="N279" s="196">
        <f t="shared" si="92"/>
        <v>0</v>
      </c>
      <c r="O279" s="196">
        <f t="shared" si="93"/>
        <v>0</v>
      </c>
      <c r="P279" s="17" t="str">
        <f t="shared" si="94"/>
        <v/>
      </c>
      <c r="Q279" s="16" t="str">
        <f t="shared" si="95"/>
        <v>n/a</v>
      </c>
      <c r="R279" s="10" t="e">
        <f t="shared" si="96"/>
        <v>#VALUE!</v>
      </c>
      <c r="S279" s="25">
        <f t="shared" si="97"/>
        <v>0</v>
      </c>
      <c r="T279" s="11">
        <f t="shared" si="98"/>
        <v>0</v>
      </c>
      <c r="U279" s="12" t="str">
        <f t="shared" si="99"/>
        <v xml:space="preserve"> </v>
      </c>
      <c r="V279" s="13">
        <f t="shared" si="100"/>
        <v>0</v>
      </c>
      <c r="W279" s="53">
        <f t="shared" si="101"/>
        <v>0</v>
      </c>
      <c r="X279" s="54">
        <f t="shared" si="102"/>
        <v>0</v>
      </c>
      <c r="Y279" s="15" t="str">
        <f t="shared" si="103"/>
        <v>-</v>
      </c>
      <c r="Z279" s="54" t="s">
        <v>797</v>
      </c>
      <c r="AA279" s="12">
        <v>0</v>
      </c>
      <c r="AB279" s="54" t="s">
        <v>797</v>
      </c>
      <c r="AC279" s="12">
        <v>0</v>
      </c>
      <c r="AD279" s="54" t="s">
        <v>797</v>
      </c>
      <c r="AE279" s="12">
        <v>0</v>
      </c>
      <c r="AF279" s="54" t="s">
        <v>797</v>
      </c>
      <c r="AG279" s="12">
        <v>0</v>
      </c>
      <c r="AH279" s="54" t="s">
        <v>797</v>
      </c>
      <c r="AI279" s="12">
        <v>0</v>
      </c>
      <c r="AJ279" s="54" t="s">
        <v>797</v>
      </c>
      <c r="AK279" s="12">
        <v>0</v>
      </c>
      <c r="AL279" s="54" t="s">
        <v>797</v>
      </c>
      <c r="AM279" s="12">
        <v>0</v>
      </c>
      <c r="AN279" s="54" t="s">
        <v>797</v>
      </c>
      <c r="AO279" s="12">
        <v>0</v>
      </c>
      <c r="AP279" s="183" t="s">
        <v>869</v>
      </c>
      <c r="AQ279" s="194">
        <v>3.5</v>
      </c>
      <c r="AR279" s="195" t="s">
        <v>798</v>
      </c>
      <c r="AS279" s="180">
        <v>0</v>
      </c>
      <c r="AT279" s="181">
        <v>3.6</v>
      </c>
      <c r="AU279" s="187">
        <v>0</v>
      </c>
      <c r="AV279" s="187">
        <v>0</v>
      </c>
      <c r="AW279" s="187" t="s">
        <v>797</v>
      </c>
      <c r="AX279" s="95" t="s">
        <v>897</v>
      </c>
      <c r="AY279" s="96" t="e">
        <v>#VALUE!</v>
      </c>
      <c r="AZ279" s="97">
        <v>0</v>
      </c>
    </row>
    <row r="280" spans="3:52" ht="15" customHeight="1" x14ac:dyDescent="0.25">
      <c r="C280" s="90">
        <f t="shared" si="105"/>
        <v>141</v>
      </c>
      <c r="D280" s="3" t="s">
        <v>40</v>
      </c>
      <c r="E280" s="225" t="str">
        <f>_xlfn.XLOOKUP(D280, '[1]Парный рейтинг'!$D$10:$D$826,'[1]Парный рейтинг'!$P$10:$P$826, "")</f>
        <v/>
      </c>
      <c r="F280" s="172" t="str">
        <f t="shared" si="87"/>
        <v/>
      </c>
      <c r="G280" s="207" t="e">
        <f t="shared" si="88"/>
        <v>#VALUE!</v>
      </c>
      <c r="H280" s="176" t="str">
        <f t="shared" si="104"/>
        <v/>
      </c>
      <c r="I280" s="27" t="str">
        <f t="shared" si="89"/>
        <v>3,5*</v>
      </c>
      <c r="J280" s="208">
        <v>3.5</v>
      </c>
      <c r="K280" s="24" t="s">
        <v>798</v>
      </c>
      <c r="L280" s="2">
        <f t="shared" si="90"/>
        <v>0</v>
      </c>
      <c r="M280" s="5">
        <f t="shared" si="91"/>
        <v>3.6</v>
      </c>
      <c r="N280" s="196">
        <f t="shared" si="92"/>
        <v>0</v>
      </c>
      <c r="O280" s="196">
        <f t="shared" si="93"/>
        <v>0</v>
      </c>
      <c r="P280" s="17" t="str">
        <f t="shared" si="94"/>
        <v/>
      </c>
      <c r="Q280" s="16" t="str">
        <f t="shared" si="95"/>
        <v>n/a</v>
      </c>
      <c r="R280" s="10" t="e">
        <f t="shared" si="96"/>
        <v>#VALUE!</v>
      </c>
      <c r="S280" s="25">
        <f t="shared" si="97"/>
        <v>0</v>
      </c>
      <c r="T280" s="11">
        <f t="shared" si="98"/>
        <v>0</v>
      </c>
      <c r="U280" s="12" t="str">
        <f t="shared" si="99"/>
        <v xml:space="preserve"> </v>
      </c>
      <c r="V280" s="13">
        <f t="shared" si="100"/>
        <v>0</v>
      </c>
      <c r="W280" s="53">
        <f t="shared" si="101"/>
        <v>0</v>
      </c>
      <c r="X280" s="54">
        <f t="shared" si="102"/>
        <v>0</v>
      </c>
      <c r="Y280" s="15" t="str">
        <f t="shared" si="103"/>
        <v>-</v>
      </c>
      <c r="Z280" s="54" t="s">
        <v>797</v>
      </c>
      <c r="AA280" s="12">
        <v>0</v>
      </c>
      <c r="AB280" s="54" t="s">
        <v>797</v>
      </c>
      <c r="AC280" s="12">
        <v>0</v>
      </c>
      <c r="AD280" s="54" t="s">
        <v>797</v>
      </c>
      <c r="AE280" s="12">
        <v>0</v>
      </c>
      <c r="AF280" s="54" t="s">
        <v>797</v>
      </c>
      <c r="AG280" s="12">
        <v>0</v>
      </c>
      <c r="AH280" s="54" t="s">
        <v>797</v>
      </c>
      <c r="AI280" s="12">
        <v>0</v>
      </c>
      <c r="AJ280" s="54" t="s">
        <v>797</v>
      </c>
      <c r="AK280" s="12">
        <v>0</v>
      </c>
      <c r="AL280" s="54" t="s">
        <v>797</v>
      </c>
      <c r="AM280" s="12">
        <v>0</v>
      </c>
      <c r="AN280" s="54" t="s">
        <v>797</v>
      </c>
      <c r="AO280" s="12">
        <v>0</v>
      </c>
      <c r="AP280" s="183" t="s">
        <v>869</v>
      </c>
      <c r="AQ280" s="194">
        <v>3.5</v>
      </c>
      <c r="AR280" s="195" t="s">
        <v>798</v>
      </c>
      <c r="AS280" s="180">
        <v>0</v>
      </c>
      <c r="AT280" s="181">
        <v>3.6</v>
      </c>
      <c r="AU280" s="187">
        <v>0</v>
      </c>
      <c r="AV280" s="187">
        <v>0</v>
      </c>
      <c r="AW280" s="187" t="s">
        <v>797</v>
      </c>
      <c r="AX280" s="95" t="s">
        <v>897</v>
      </c>
      <c r="AY280" s="96" t="e">
        <v>#VALUE!</v>
      </c>
      <c r="AZ280" s="97">
        <v>0</v>
      </c>
    </row>
    <row r="281" spans="3:52" ht="15" customHeight="1" x14ac:dyDescent="0.25">
      <c r="C281" s="90">
        <f t="shared" si="105"/>
        <v>142</v>
      </c>
      <c r="D281" s="3" t="s">
        <v>66</v>
      </c>
      <c r="E281" s="225" t="str">
        <f>_xlfn.XLOOKUP(D281, '[1]Парный рейтинг'!$D$10:$D$826,'[1]Парный рейтинг'!$P$10:$P$826, "")</f>
        <v>3,5*</v>
      </c>
      <c r="F281" s="172" t="str">
        <f t="shared" si="87"/>
        <v>3,5*</v>
      </c>
      <c r="G281" s="207">
        <f t="shared" si="88"/>
        <v>3.5</v>
      </c>
      <c r="H281" s="176" t="str">
        <f t="shared" si="104"/>
        <v>*</v>
      </c>
      <c r="I281" s="27" t="str">
        <f t="shared" si="89"/>
        <v>3,5*</v>
      </c>
      <c r="J281" s="208">
        <v>3.5</v>
      </c>
      <c r="K281" s="226" t="s">
        <v>798</v>
      </c>
      <c r="L281" s="2">
        <f t="shared" si="90"/>
        <v>0</v>
      </c>
      <c r="M281" s="5">
        <f t="shared" si="91"/>
        <v>3.6</v>
      </c>
      <c r="N281" s="196">
        <f t="shared" si="92"/>
        <v>-0.5</v>
      </c>
      <c r="O281" s="196">
        <f t="shared" si="93"/>
        <v>1</v>
      </c>
      <c r="P281" s="17" t="str">
        <f t="shared" si="94"/>
        <v>–0,5 +*</v>
      </c>
      <c r="Q281" s="16" t="str">
        <f t="shared" si="95"/>
        <v>n/a</v>
      </c>
      <c r="R281" s="10" t="e">
        <f t="shared" si="96"/>
        <v>#VALUE!</v>
      </c>
      <c r="S281" s="25">
        <f t="shared" si="97"/>
        <v>0</v>
      </c>
      <c r="T281" s="11">
        <f t="shared" si="98"/>
        <v>0</v>
      </c>
      <c r="U281" s="12" t="str">
        <f t="shared" si="99"/>
        <v xml:space="preserve"> </v>
      </c>
      <c r="V281" s="13">
        <f t="shared" si="100"/>
        <v>0</v>
      </c>
      <c r="W281" s="53">
        <f t="shared" si="101"/>
        <v>0</v>
      </c>
      <c r="X281" s="54">
        <f t="shared" si="102"/>
        <v>0</v>
      </c>
      <c r="Y281" s="15" t="str">
        <f t="shared" si="103"/>
        <v>-</v>
      </c>
      <c r="Z281" s="54" t="s">
        <v>797</v>
      </c>
      <c r="AA281" s="12">
        <v>0</v>
      </c>
      <c r="AB281" s="54" t="s">
        <v>797</v>
      </c>
      <c r="AC281" s="12">
        <v>0</v>
      </c>
      <c r="AD281" s="54" t="s">
        <v>797</v>
      </c>
      <c r="AE281" s="12">
        <v>0</v>
      </c>
      <c r="AF281" s="54" t="s">
        <v>797</v>
      </c>
      <c r="AG281" s="12">
        <v>0</v>
      </c>
      <c r="AH281" s="54" t="s">
        <v>797</v>
      </c>
      <c r="AI281" s="12">
        <v>0</v>
      </c>
      <c r="AJ281" s="54" t="s">
        <v>797</v>
      </c>
      <c r="AK281" s="12">
        <v>0</v>
      </c>
      <c r="AL281" s="54" t="s">
        <v>797</v>
      </c>
      <c r="AM281" s="12">
        <v>0</v>
      </c>
      <c r="AN281" s="54" t="s">
        <v>797</v>
      </c>
      <c r="AO281" s="12">
        <v>0</v>
      </c>
      <c r="AP281" s="183" t="s">
        <v>892</v>
      </c>
      <c r="AQ281" s="194">
        <v>4</v>
      </c>
      <c r="AR281" s="195" t="s">
        <v>797</v>
      </c>
      <c r="AS281" s="180">
        <v>0</v>
      </c>
      <c r="AT281" s="181">
        <v>4</v>
      </c>
      <c r="AU281" s="184">
        <v>0</v>
      </c>
      <c r="AV281" s="184">
        <v>-1</v>
      </c>
      <c r="AW281" s="199" t="s">
        <v>909</v>
      </c>
      <c r="AX281" s="95" t="s">
        <v>897</v>
      </c>
      <c r="AY281" s="96" t="e">
        <v>#VALUE!</v>
      </c>
      <c r="AZ281" s="97">
        <v>0</v>
      </c>
    </row>
    <row r="282" spans="3:52" ht="15" customHeight="1" x14ac:dyDescent="0.25">
      <c r="C282" s="90">
        <f t="shared" si="105"/>
        <v>143</v>
      </c>
      <c r="D282" s="3" t="s">
        <v>303</v>
      </c>
      <c r="E282" s="225" t="str">
        <f>_xlfn.XLOOKUP(D282, '[1]Парный рейтинг'!$D$10:$D$826,'[1]Парный рейтинг'!$P$10:$P$826, "")</f>
        <v/>
      </c>
      <c r="F282" s="172" t="str">
        <f t="shared" si="87"/>
        <v/>
      </c>
      <c r="G282" s="207" t="e">
        <f t="shared" si="88"/>
        <v>#VALUE!</v>
      </c>
      <c r="H282" s="176" t="str">
        <f t="shared" si="104"/>
        <v/>
      </c>
      <c r="I282" s="27" t="str">
        <f t="shared" si="89"/>
        <v>3,5*</v>
      </c>
      <c r="J282" s="208">
        <v>3.5</v>
      </c>
      <c r="K282" s="24" t="s">
        <v>798</v>
      </c>
      <c r="L282" s="2">
        <f t="shared" si="90"/>
        <v>0</v>
      </c>
      <c r="M282" s="5">
        <f t="shared" si="91"/>
        <v>3.6</v>
      </c>
      <c r="N282" s="196">
        <f t="shared" si="92"/>
        <v>0</v>
      </c>
      <c r="O282" s="196">
        <f t="shared" si="93"/>
        <v>0</v>
      </c>
      <c r="P282" s="17" t="str">
        <f t="shared" si="94"/>
        <v/>
      </c>
      <c r="Q282" s="16" t="str">
        <f t="shared" si="95"/>
        <v>n/a</v>
      </c>
      <c r="R282" s="10" t="e">
        <f t="shared" si="96"/>
        <v>#VALUE!</v>
      </c>
      <c r="S282" s="25">
        <f t="shared" si="97"/>
        <v>0</v>
      </c>
      <c r="T282" s="11">
        <f t="shared" si="98"/>
        <v>0</v>
      </c>
      <c r="U282" s="12" t="str">
        <f t="shared" si="99"/>
        <v xml:space="preserve"> </v>
      </c>
      <c r="V282" s="13">
        <f t="shared" si="100"/>
        <v>0</v>
      </c>
      <c r="W282" s="53">
        <f t="shared" si="101"/>
        <v>0</v>
      </c>
      <c r="X282" s="54">
        <f t="shared" si="102"/>
        <v>0</v>
      </c>
      <c r="Y282" s="15" t="str">
        <f t="shared" si="103"/>
        <v>-</v>
      </c>
      <c r="Z282" s="54" t="s">
        <v>797</v>
      </c>
      <c r="AA282" s="12">
        <v>0</v>
      </c>
      <c r="AB282" s="54" t="s">
        <v>797</v>
      </c>
      <c r="AC282" s="12">
        <v>0</v>
      </c>
      <c r="AD282" s="54" t="s">
        <v>797</v>
      </c>
      <c r="AE282" s="12">
        <v>0</v>
      </c>
      <c r="AF282" s="54" t="s">
        <v>797</v>
      </c>
      <c r="AG282" s="12">
        <v>0</v>
      </c>
      <c r="AH282" s="54" t="s">
        <v>797</v>
      </c>
      <c r="AI282" s="12">
        <v>0</v>
      </c>
      <c r="AJ282" s="54" t="s">
        <v>797</v>
      </c>
      <c r="AK282" s="12">
        <v>0</v>
      </c>
      <c r="AL282" s="54" t="s">
        <v>797</v>
      </c>
      <c r="AM282" s="12">
        <v>0</v>
      </c>
      <c r="AN282" s="54" t="s">
        <v>797</v>
      </c>
      <c r="AO282" s="12">
        <v>0</v>
      </c>
      <c r="AP282" s="183" t="s">
        <v>869</v>
      </c>
      <c r="AQ282" s="194">
        <v>3.5</v>
      </c>
      <c r="AR282" s="195" t="s">
        <v>798</v>
      </c>
      <c r="AS282" s="180">
        <v>0</v>
      </c>
      <c r="AT282" s="181">
        <v>3.6</v>
      </c>
      <c r="AU282" s="199">
        <v>0</v>
      </c>
      <c r="AV282" s="199">
        <v>0</v>
      </c>
      <c r="AW282" s="199" t="s">
        <v>797</v>
      </c>
      <c r="AX282" s="95" t="s">
        <v>897</v>
      </c>
      <c r="AY282" s="96" t="e">
        <v>#VALUE!</v>
      </c>
      <c r="AZ282" s="97">
        <v>0</v>
      </c>
    </row>
    <row r="283" spans="3:52" ht="15" customHeight="1" x14ac:dyDescent="0.25">
      <c r="C283" s="90">
        <f>C281+1</f>
        <v>143</v>
      </c>
      <c r="D283" s="3" t="s">
        <v>905</v>
      </c>
      <c r="E283" s="225" t="str">
        <f>_xlfn.XLOOKUP(D283, '[1]Парный рейтинг'!$D$10:$D$826,'[1]Парный рейтинг'!$P$10:$P$826, "")</f>
        <v/>
      </c>
      <c r="F283" s="172" t="str">
        <f t="shared" si="87"/>
        <v/>
      </c>
      <c r="G283" s="207" t="e">
        <f t="shared" si="88"/>
        <v>#VALUE!</v>
      </c>
      <c r="H283" s="176" t="str">
        <f t="shared" si="104"/>
        <v/>
      </c>
      <c r="I283" s="27" t="str">
        <f t="shared" si="89"/>
        <v>3,5*</v>
      </c>
      <c r="J283" s="208">
        <v>3.5</v>
      </c>
      <c r="K283" s="24" t="s">
        <v>798</v>
      </c>
      <c r="L283" s="2">
        <f t="shared" si="90"/>
        <v>0</v>
      </c>
      <c r="M283" s="5">
        <f t="shared" si="91"/>
        <v>3.6</v>
      </c>
      <c r="N283" s="196">
        <f t="shared" si="92"/>
        <v>0</v>
      </c>
      <c r="O283" s="196">
        <f t="shared" si="93"/>
        <v>0</v>
      </c>
      <c r="P283" s="17" t="str">
        <f t="shared" si="94"/>
        <v/>
      </c>
      <c r="Q283" s="16" t="str">
        <f t="shared" si="95"/>
        <v>n/a</v>
      </c>
      <c r="R283" s="10" t="e">
        <f t="shared" si="96"/>
        <v>#VALUE!</v>
      </c>
      <c r="S283" s="25">
        <f t="shared" si="97"/>
        <v>0</v>
      </c>
      <c r="T283" s="11">
        <f t="shared" si="98"/>
        <v>0</v>
      </c>
      <c r="U283" s="12" t="str">
        <f t="shared" si="99"/>
        <v xml:space="preserve"> </v>
      </c>
      <c r="V283" s="13">
        <f t="shared" si="100"/>
        <v>0</v>
      </c>
      <c r="W283" s="53">
        <f t="shared" si="101"/>
        <v>0</v>
      </c>
      <c r="X283" s="54">
        <f t="shared" si="102"/>
        <v>0</v>
      </c>
      <c r="Y283" s="15" t="str">
        <f t="shared" si="103"/>
        <v>-</v>
      </c>
      <c r="Z283" s="54" t="s">
        <v>797</v>
      </c>
      <c r="AA283" s="12">
        <v>0</v>
      </c>
      <c r="AB283" s="54" t="s">
        <v>797</v>
      </c>
      <c r="AC283" s="12">
        <v>0</v>
      </c>
      <c r="AD283" s="54" t="s">
        <v>797</v>
      </c>
      <c r="AE283" s="12">
        <v>0</v>
      </c>
      <c r="AF283" s="54" t="s">
        <v>797</v>
      </c>
      <c r="AG283" s="12">
        <v>0</v>
      </c>
      <c r="AH283" s="54" t="s">
        <v>797</v>
      </c>
      <c r="AI283" s="12">
        <v>0</v>
      </c>
      <c r="AJ283" s="54" t="s">
        <v>797</v>
      </c>
      <c r="AK283" s="12">
        <v>0</v>
      </c>
      <c r="AL283" s="54" t="s">
        <v>797</v>
      </c>
      <c r="AM283" s="12">
        <v>0</v>
      </c>
      <c r="AN283" s="54" t="s">
        <v>797</v>
      </c>
      <c r="AO283" s="12">
        <v>0</v>
      </c>
      <c r="AP283" s="183" t="s">
        <v>869</v>
      </c>
      <c r="AQ283" s="194">
        <v>3.5</v>
      </c>
      <c r="AR283" s="195" t="s">
        <v>798</v>
      </c>
      <c r="AS283" s="180">
        <v>0</v>
      </c>
      <c r="AT283" s="181">
        <v>3.6</v>
      </c>
      <c r="AU283" s="199">
        <v>0</v>
      </c>
      <c r="AV283" s="199">
        <v>0</v>
      </c>
      <c r="AW283" s="199" t="s">
        <v>797</v>
      </c>
      <c r="AX283" s="95" t="s">
        <v>897</v>
      </c>
      <c r="AY283" s="96" t="e">
        <v>#VALUE!</v>
      </c>
      <c r="AZ283" s="97">
        <v>0</v>
      </c>
    </row>
    <row r="284" spans="3:52" ht="15" customHeight="1" x14ac:dyDescent="0.25">
      <c r="C284" s="90">
        <f>C282+1</f>
        <v>144</v>
      </c>
      <c r="D284" s="3" t="s">
        <v>309</v>
      </c>
      <c r="E284" s="225" t="str">
        <f>_xlfn.XLOOKUP(D284, '[1]Парный рейтинг'!$D$10:$D$826,'[1]Парный рейтинг'!$P$10:$P$826, "")</f>
        <v/>
      </c>
      <c r="F284" s="172" t="str">
        <f t="shared" si="87"/>
        <v/>
      </c>
      <c r="G284" s="207" t="e">
        <f t="shared" si="88"/>
        <v>#VALUE!</v>
      </c>
      <c r="H284" s="176" t="str">
        <f t="shared" si="104"/>
        <v/>
      </c>
      <c r="I284" s="27" t="str">
        <f t="shared" si="89"/>
        <v>3,5*</v>
      </c>
      <c r="J284" s="208">
        <v>3.5</v>
      </c>
      <c r="K284" s="24" t="s">
        <v>798</v>
      </c>
      <c r="L284" s="2">
        <f t="shared" si="90"/>
        <v>0</v>
      </c>
      <c r="M284" s="5">
        <f t="shared" si="91"/>
        <v>3.6</v>
      </c>
      <c r="N284" s="196">
        <f t="shared" si="92"/>
        <v>0</v>
      </c>
      <c r="O284" s="196">
        <f t="shared" si="93"/>
        <v>0</v>
      </c>
      <c r="P284" s="17" t="str">
        <f t="shared" si="94"/>
        <v/>
      </c>
      <c r="Q284" s="16" t="str">
        <f t="shared" si="95"/>
        <v>n/a</v>
      </c>
      <c r="R284" s="10" t="e">
        <f t="shared" si="96"/>
        <v>#VALUE!</v>
      </c>
      <c r="S284" s="25">
        <f t="shared" si="97"/>
        <v>0</v>
      </c>
      <c r="T284" s="11">
        <f t="shared" si="98"/>
        <v>0</v>
      </c>
      <c r="U284" s="12" t="str">
        <f t="shared" si="99"/>
        <v xml:space="preserve"> </v>
      </c>
      <c r="V284" s="13">
        <f t="shared" si="100"/>
        <v>0</v>
      </c>
      <c r="W284" s="53">
        <f t="shared" si="101"/>
        <v>0</v>
      </c>
      <c r="X284" s="54">
        <f t="shared" si="102"/>
        <v>0</v>
      </c>
      <c r="Y284" s="15" t="str">
        <f t="shared" si="103"/>
        <v>-</v>
      </c>
      <c r="Z284" s="54" t="s">
        <v>797</v>
      </c>
      <c r="AA284" s="12">
        <v>0</v>
      </c>
      <c r="AB284" s="54" t="s">
        <v>797</v>
      </c>
      <c r="AC284" s="12">
        <v>0</v>
      </c>
      <c r="AD284" s="54" t="s">
        <v>797</v>
      </c>
      <c r="AE284" s="12">
        <v>0</v>
      </c>
      <c r="AF284" s="54" t="s">
        <v>797</v>
      </c>
      <c r="AG284" s="12">
        <v>0</v>
      </c>
      <c r="AH284" s="54" t="s">
        <v>797</v>
      </c>
      <c r="AI284" s="12">
        <v>0</v>
      </c>
      <c r="AJ284" s="54" t="s">
        <v>797</v>
      </c>
      <c r="AK284" s="12">
        <v>0</v>
      </c>
      <c r="AL284" s="54" t="s">
        <v>797</v>
      </c>
      <c r="AM284" s="12">
        <v>0</v>
      </c>
      <c r="AN284" s="54" t="s">
        <v>797</v>
      </c>
      <c r="AO284" s="12">
        <v>0</v>
      </c>
      <c r="AP284" s="183" t="s">
        <v>869</v>
      </c>
      <c r="AQ284" s="194">
        <v>3.5</v>
      </c>
      <c r="AR284" s="195" t="s">
        <v>798</v>
      </c>
      <c r="AS284" s="180">
        <v>0</v>
      </c>
      <c r="AT284" s="181">
        <v>3.6</v>
      </c>
      <c r="AU284" s="199">
        <v>0</v>
      </c>
      <c r="AV284" s="199">
        <v>0</v>
      </c>
      <c r="AW284" s="199" t="s">
        <v>797</v>
      </c>
      <c r="AX284" s="95" t="s">
        <v>897</v>
      </c>
      <c r="AY284" s="96" t="e">
        <v>#VALUE!</v>
      </c>
      <c r="AZ284" s="97">
        <v>0</v>
      </c>
    </row>
    <row r="285" spans="3:52" ht="15" customHeight="1" x14ac:dyDescent="0.25">
      <c r="C285" s="90">
        <f t="shared" ref="C285:C348" si="106">C284+1</f>
        <v>145</v>
      </c>
      <c r="D285" s="3" t="s">
        <v>228</v>
      </c>
      <c r="E285" s="225" t="str">
        <f>_xlfn.XLOOKUP(D285, '[1]Парный рейтинг'!$D$10:$D$826,'[1]Парный рейтинг'!$P$10:$P$826, "")</f>
        <v/>
      </c>
      <c r="F285" s="172" t="str">
        <f t="shared" si="87"/>
        <v/>
      </c>
      <c r="G285" s="207" t="e">
        <f t="shared" si="88"/>
        <v>#VALUE!</v>
      </c>
      <c r="H285" s="176" t="str">
        <f t="shared" si="104"/>
        <v/>
      </c>
      <c r="I285" s="27" t="str">
        <f t="shared" si="89"/>
        <v>3,5*</v>
      </c>
      <c r="J285" s="208">
        <v>3.5</v>
      </c>
      <c r="K285" s="24" t="s">
        <v>798</v>
      </c>
      <c r="L285" s="2">
        <f t="shared" si="90"/>
        <v>0</v>
      </c>
      <c r="M285" s="5">
        <f t="shared" si="91"/>
        <v>3.6</v>
      </c>
      <c r="N285" s="196">
        <f t="shared" si="92"/>
        <v>0</v>
      </c>
      <c r="O285" s="196">
        <f t="shared" si="93"/>
        <v>0</v>
      </c>
      <c r="P285" s="17" t="str">
        <f t="shared" si="94"/>
        <v/>
      </c>
      <c r="Q285" s="16" t="str">
        <f t="shared" si="95"/>
        <v>n/a</v>
      </c>
      <c r="R285" s="10" t="e">
        <f t="shared" si="96"/>
        <v>#VALUE!</v>
      </c>
      <c r="S285" s="25">
        <f t="shared" si="97"/>
        <v>0</v>
      </c>
      <c r="T285" s="11">
        <f t="shared" si="98"/>
        <v>0</v>
      </c>
      <c r="U285" s="12" t="str">
        <f t="shared" si="99"/>
        <v xml:space="preserve"> </v>
      </c>
      <c r="V285" s="13">
        <f t="shared" si="100"/>
        <v>0</v>
      </c>
      <c r="W285" s="53">
        <f t="shared" si="101"/>
        <v>0</v>
      </c>
      <c r="X285" s="54">
        <f t="shared" si="102"/>
        <v>0</v>
      </c>
      <c r="Y285" s="15" t="str">
        <f t="shared" si="103"/>
        <v>-</v>
      </c>
      <c r="Z285" s="54" t="s">
        <v>797</v>
      </c>
      <c r="AA285" s="12">
        <v>0</v>
      </c>
      <c r="AB285" s="54" t="s">
        <v>797</v>
      </c>
      <c r="AC285" s="12">
        <v>0</v>
      </c>
      <c r="AD285" s="54" t="s">
        <v>797</v>
      </c>
      <c r="AE285" s="12">
        <v>0</v>
      </c>
      <c r="AF285" s="54" t="s">
        <v>797</v>
      </c>
      <c r="AG285" s="12">
        <v>0</v>
      </c>
      <c r="AH285" s="54" t="s">
        <v>797</v>
      </c>
      <c r="AI285" s="12">
        <v>0</v>
      </c>
      <c r="AJ285" s="54" t="s">
        <v>797</v>
      </c>
      <c r="AK285" s="12">
        <v>0</v>
      </c>
      <c r="AL285" s="54" t="s">
        <v>797</v>
      </c>
      <c r="AM285" s="12">
        <v>0</v>
      </c>
      <c r="AN285" s="54" t="s">
        <v>797</v>
      </c>
      <c r="AO285" s="12">
        <v>0</v>
      </c>
      <c r="AP285" s="183" t="s">
        <v>869</v>
      </c>
      <c r="AQ285" s="194">
        <v>3.5</v>
      </c>
      <c r="AR285" s="195" t="s">
        <v>798</v>
      </c>
      <c r="AS285" s="180">
        <v>0</v>
      </c>
      <c r="AT285" s="181">
        <v>3.6</v>
      </c>
      <c r="AU285" s="199">
        <v>0</v>
      </c>
      <c r="AV285" s="199">
        <v>0</v>
      </c>
      <c r="AW285" s="199" t="s">
        <v>797</v>
      </c>
      <c r="AX285" s="95" t="s">
        <v>897</v>
      </c>
      <c r="AY285" s="96" t="e">
        <v>#VALUE!</v>
      </c>
      <c r="AZ285" s="97">
        <v>0</v>
      </c>
    </row>
    <row r="286" spans="3:52" ht="15" customHeight="1" x14ac:dyDescent="0.25">
      <c r="C286" s="90">
        <f t="shared" si="106"/>
        <v>146</v>
      </c>
      <c r="D286" s="3" t="s">
        <v>54</v>
      </c>
      <c r="E286" s="225" t="str">
        <f>_xlfn.XLOOKUP(D286, '[1]Парный рейтинг'!$D$10:$D$826,'[1]Парный рейтинг'!$P$10:$P$826, "")</f>
        <v/>
      </c>
      <c r="F286" s="172" t="str">
        <f t="shared" si="87"/>
        <v/>
      </c>
      <c r="G286" s="207" t="e">
        <f t="shared" si="88"/>
        <v>#VALUE!</v>
      </c>
      <c r="H286" s="176" t="str">
        <f t="shared" si="104"/>
        <v/>
      </c>
      <c r="I286" s="27" t="str">
        <f t="shared" si="89"/>
        <v>3,5*</v>
      </c>
      <c r="J286" s="208">
        <v>3.5</v>
      </c>
      <c r="K286" s="24" t="s">
        <v>798</v>
      </c>
      <c r="L286" s="2">
        <f t="shared" si="90"/>
        <v>0</v>
      </c>
      <c r="M286" s="5">
        <f t="shared" si="91"/>
        <v>3.6</v>
      </c>
      <c r="N286" s="196">
        <f t="shared" si="92"/>
        <v>0</v>
      </c>
      <c r="O286" s="196">
        <f t="shared" si="93"/>
        <v>0</v>
      </c>
      <c r="P286" s="17" t="str">
        <f t="shared" si="94"/>
        <v/>
      </c>
      <c r="Q286" s="16" t="str">
        <f t="shared" si="95"/>
        <v>n/a</v>
      </c>
      <c r="R286" s="10" t="e">
        <f t="shared" si="96"/>
        <v>#VALUE!</v>
      </c>
      <c r="S286" s="25">
        <f t="shared" si="97"/>
        <v>0</v>
      </c>
      <c r="T286" s="11">
        <f t="shared" si="98"/>
        <v>0</v>
      </c>
      <c r="U286" s="12" t="str">
        <f t="shared" si="99"/>
        <v xml:space="preserve"> </v>
      </c>
      <c r="V286" s="13">
        <f t="shared" si="100"/>
        <v>0</v>
      </c>
      <c r="W286" s="53">
        <f t="shared" si="101"/>
        <v>0</v>
      </c>
      <c r="X286" s="54">
        <f t="shared" si="102"/>
        <v>0</v>
      </c>
      <c r="Y286" s="15" t="str">
        <f t="shared" si="103"/>
        <v>-</v>
      </c>
      <c r="Z286" s="54" t="s">
        <v>797</v>
      </c>
      <c r="AA286" s="12">
        <v>0</v>
      </c>
      <c r="AB286" s="54" t="s">
        <v>797</v>
      </c>
      <c r="AC286" s="12">
        <v>0</v>
      </c>
      <c r="AD286" s="54" t="s">
        <v>797</v>
      </c>
      <c r="AE286" s="12">
        <v>0</v>
      </c>
      <c r="AF286" s="54" t="s">
        <v>797</v>
      </c>
      <c r="AG286" s="12">
        <v>0</v>
      </c>
      <c r="AH286" s="54" t="s">
        <v>797</v>
      </c>
      <c r="AI286" s="12">
        <v>0</v>
      </c>
      <c r="AJ286" s="54" t="s">
        <v>797</v>
      </c>
      <c r="AK286" s="12">
        <v>0</v>
      </c>
      <c r="AL286" s="54" t="s">
        <v>797</v>
      </c>
      <c r="AM286" s="12">
        <v>0</v>
      </c>
      <c r="AN286" s="54" t="s">
        <v>797</v>
      </c>
      <c r="AO286" s="12">
        <v>0</v>
      </c>
      <c r="AP286" s="183" t="s">
        <v>869</v>
      </c>
      <c r="AQ286" s="194">
        <v>3.5</v>
      </c>
      <c r="AR286" s="195" t="s">
        <v>798</v>
      </c>
      <c r="AS286" s="180">
        <v>0</v>
      </c>
      <c r="AT286" s="181">
        <v>3.6</v>
      </c>
      <c r="AU286" s="199">
        <v>0</v>
      </c>
      <c r="AV286" s="199">
        <v>0</v>
      </c>
      <c r="AW286" s="199" t="s">
        <v>797</v>
      </c>
      <c r="AX286" s="95" t="s">
        <v>897</v>
      </c>
      <c r="AY286" s="96" t="e">
        <v>#VALUE!</v>
      </c>
      <c r="AZ286" s="97">
        <v>0</v>
      </c>
    </row>
    <row r="287" spans="3:52" ht="15" customHeight="1" x14ac:dyDescent="0.25">
      <c r="C287" s="90">
        <f t="shared" si="106"/>
        <v>147</v>
      </c>
      <c r="D287" s="3" t="s">
        <v>110</v>
      </c>
      <c r="E287" s="225" t="str">
        <f>_xlfn.XLOOKUP(D287, '[1]Парный рейтинг'!$D$10:$D$826,'[1]Парный рейтинг'!$P$10:$P$826, "")</f>
        <v/>
      </c>
      <c r="F287" s="172" t="str">
        <f t="shared" si="87"/>
        <v/>
      </c>
      <c r="G287" s="207" t="e">
        <f t="shared" si="88"/>
        <v>#VALUE!</v>
      </c>
      <c r="H287" s="176" t="str">
        <f t="shared" si="104"/>
        <v/>
      </c>
      <c r="I287" s="27" t="str">
        <f t="shared" si="89"/>
        <v>3,5*</v>
      </c>
      <c r="J287" s="208">
        <v>3.5</v>
      </c>
      <c r="K287" s="24" t="s">
        <v>798</v>
      </c>
      <c r="L287" s="2">
        <f t="shared" si="90"/>
        <v>0</v>
      </c>
      <c r="M287" s="5">
        <f t="shared" si="91"/>
        <v>3.6</v>
      </c>
      <c r="N287" s="196">
        <f t="shared" si="92"/>
        <v>0</v>
      </c>
      <c r="O287" s="196">
        <f t="shared" si="93"/>
        <v>0</v>
      </c>
      <c r="P287" s="17" t="str">
        <f t="shared" si="94"/>
        <v/>
      </c>
      <c r="Q287" s="16" t="str">
        <f t="shared" si="95"/>
        <v>n/a</v>
      </c>
      <c r="R287" s="10" t="e">
        <f t="shared" si="96"/>
        <v>#VALUE!</v>
      </c>
      <c r="S287" s="25">
        <f t="shared" si="97"/>
        <v>0</v>
      </c>
      <c r="T287" s="11">
        <f t="shared" si="98"/>
        <v>0</v>
      </c>
      <c r="U287" s="12" t="str">
        <f t="shared" si="99"/>
        <v xml:space="preserve"> </v>
      </c>
      <c r="V287" s="13">
        <f t="shared" si="100"/>
        <v>0</v>
      </c>
      <c r="W287" s="53">
        <f t="shared" si="101"/>
        <v>0</v>
      </c>
      <c r="X287" s="54">
        <f t="shared" si="102"/>
        <v>0</v>
      </c>
      <c r="Y287" s="15" t="str">
        <f t="shared" si="103"/>
        <v>-</v>
      </c>
      <c r="Z287" s="54" t="s">
        <v>797</v>
      </c>
      <c r="AA287" s="12">
        <v>0</v>
      </c>
      <c r="AB287" s="54" t="s">
        <v>797</v>
      </c>
      <c r="AC287" s="12">
        <v>0</v>
      </c>
      <c r="AD287" s="54" t="s">
        <v>797</v>
      </c>
      <c r="AE287" s="12">
        <v>0</v>
      </c>
      <c r="AF287" s="54" t="s">
        <v>797</v>
      </c>
      <c r="AG287" s="12">
        <v>0</v>
      </c>
      <c r="AH287" s="54" t="s">
        <v>797</v>
      </c>
      <c r="AI287" s="12">
        <v>0</v>
      </c>
      <c r="AJ287" s="54" t="s">
        <v>797</v>
      </c>
      <c r="AK287" s="12">
        <v>0</v>
      </c>
      <c r="AL287" s="54" t="s">
        <v>797</v>
      </c>
      <c r="AM287" s="12">
        <v>0</v>
      </c>
      <c r="AN287" s="54" t="s">
        <v>797</v>
      </c>
      <c r="AO287" s="12">
        <v>0</v>
      </c>
      <c r="AP287" s="183" t="s">
        <v>869</v>
      </c>
      <c r="AQ287" s="194">
        <v>3.5</v>
      </c>
      <c r="AR287" s="195" t="s">
        <v>798</v>
      </c>
      <c r="AS287" s="180">
        <v>0</v>
      </c>
      <c r="AT287" s="181">
        <v>3.6</v>
      </c>
      <c r="AU287" s="199">
        <v>0</v>
      </c>
      <c r="AV287" s="199">
        <v>0</v>
      </c>
      <c r="AW287" s="199" t="s">
        <v>797</v>
      </c>
      <c r="AX287" s="95" t="s">
        <v>897</v>
      </c>
      <c r="AY287" s="96" t="e">
        <v>#VALUE!</v>
      </c>
      <c r="AZ287" s="97">
        <v>0</v>
      </c>
    </row>
    <row r="288" spans="3:52" ht="15" customHeight="1" x14ac:dyDescent="0.25">
      <c r="C288" s="90">
        <f t="shared" si="106"/>
        <v>148</v>
      </c>
      <c r="D288" s="3" t="s">
        <v>414</v>
      </c>
      <c r="E288" s="225" t="str">
        <f>_xlfn.XLOOKUP(D288, '[1]Парный рейтинг'!$D$10:$D$826,'[1]Парный рейтинг'!$P$10:$P$826, "")</f>
        <v/>
      </c>
      <c r="F288" s="172" t="str">
        <f t="shared" si="87"/>
        <v/>
      </c>
      <c r="G288" s="207" t="e">
        <f t="shared" si="88"/>
        <v>#VALUE!</v>
      </c>
      <c r="H288" s="176" t="str">
        <f t="shared" si="104"/>
        <v/>
      </c>
      <c r="I288" s="27" t="str">
        <f t="shared" si="89"/>
        <v>3,5*</v>
      </c>
      <c r="J288" s="208">
        <v>3.5</v>
      </c>
      <c r="K288" s="24" t="s">
        <v>798</v>
      </c>
      <c r="L288" s="2">
        <f t="shared" si="90"/>
        <v>0</v>
      </c>
      <c r="M288" s="5">
        <f t="shared" si="91"/>
        <v>3.6</v>
      </c>
      <c r="N288" s="196">
        <f t="shared" si="92"/>
        <v>0</v>
      </c>
      <c r="O288" s="196">
        <f t="shared" si="93"/>
        <v>0</v>
      </c>
      <c r="P288" s="17" t="str">
        <f t="shared" si="94"/>
        <v/>
      </c>
      <c r="Q288" s="16" t="str">
        <f t="shared" si="95"/>
        <v>n/a</v>
      </c>
      <c r="R288" s="10" t="e">
        <f t="shared" si="96"/>
        <v>#VALUE!</v>
      </c>
      <c r="S288" s="25">
        <f t="shared" si="97"/>
        <v>0</v>
      </c>
      <c r="T288" s="11">
        <f t="shared" si="98"/>
        <v>0</v>
      </c>
      <c r="U288" s="12" t="str">
        <f t="shared" si="99"/>
        <v xml:space="preserve"> </v>
      </c>
      <c r="V288" s="13">
        <f t="shared" si="100"/>
        <v>0</v>
      </c>
      <c r="W288" s="53">
        <f t="shared" si="101"/>
        <v>0</v>
      </c>
      <c r="X288" s="54">
        <f t="shared" si="102"/>
        <v>0</v>
      </c>
      <c r="Y288" s="15" t="str">
        <f t="shared" si="103"/>
        <v>-</v>
      </c>
      <c r="Z288" s="54" t="s">
        <v>797</v>
      </c>
      <c r="AA288" s="12">
        <v>0</v>
      </c>
      <c r="AB288" s="54" t="s">
        <v>797</v>
      </c>
      <c r="AC288" s="12">
        <v>0</v>
      </c>
      <c r="AD288" s="54" t="s">
        <v>797</v>
      </c>
      <c r="AE288" s="12">
        <v>0</v>
      </c>
      <c r="AF288" s="54" t="s">
        <v>797</v>
      </c>
      <c r="AG288" s="12">
        <v>0</v>
      </c>
      <c r="AH288" s="54" t="s">
        <v>797</v>
      </c>
      <c r="AI288" s="12">
        <v>0</v>
      </c>
      <c r="AJ288" s="54" t="s">
        <v>797</v>
      </c>
      <c r="AK288" s="12">
        <v>0</v>
      </c>
      <c r="AL288" s="54" t="s">
        <v>797</v>
      </c>
      <c r="AM288" s="12">
        <v>0</v>
      </c>
      <c r="AN288" s="54" t="s">
        <v>797</v>
      </c>
      <c r="AO288" s="12">
        <v>0</v>
      </c>
      <c r="AP288" s="183" t="s">
        <v>869</v>
      </c>
      <c r="AQ288" s="194">
        <v>3.5</v>
      </c>
      <c r="AR288" s="195" t="s">
        <v>798</v>
      </c>
      <c r="AS288" s="180">
        <v>0</v>
      </c>
      <c r="AT288" s="181">
        <v>3.6</v>
      </c>
      <c r="AU288" s="204">
        <v>0</v>
      </c>
      <c r="AV288" s="204">
        <v>0</v>
      </c>
      <c r="AW288" s="204" t="s">
        <v>797</v>
      </c>
      <c r="AX288" s="95" t="s">
        <v>897</v>
      </c>
      <c r="AY288" s="96" t="e">
        <v>#VALUE!</v>
      </c>
      <c r="AZ288" s="97">
        <v>0</v>
      </c>
    </row>
    <row r="289" spans="3:52" ht="15" customHeight="1" x14ac:dyDescent="0.25">
      <c r="C289" s="90">
        <f t="shared" si="106"/>
        <v>149</v>
      </c>
      <c r="D289" s="3" t="s">
        <v>112</v>
      </c>
      <c r="E289" s="225" t="str">
        <f>_xlfn.XLOOKUP(D289, '[1]Парный рейтинг'!$D$10:$D$826,'[1]Парный рейтинг'!$P$10:$P$826, "")</f>
        <v/>
      </c>
      <c r="F289" s="172" t="str">
        <f t="shared" si="87"/>
        <v/>
      </c>
      <c r="G289" s="207" t="e">
        <f t="shared" si="88"/>
        <v>#VALUE!</v>
      </c>
      <c r="H289" s="176" t="str">
        <f t="shared" si="104"/>
        <v/>
      </c>
      <c r="I289" s="27" t="str">
        <f t="shared" si="89"/>
        <v>3,5*</v>
      </c>
      <c r="J289" s="208">
        <v>3.5</v>
      </c>
      <c r="K289" s="24" t="s">
        <v>798</v>
      </c>
      <c r="L289" s="2">
        <f t="shared" si="90"/>
        <v>0</v>
      </c>
      <c r="M289" s="5">
        <f t="shared" si="91"/>
        <v>3.6</v>
      </c>
      <c r="N289" s="196">
        <f t="shared" si="92"/>
        <v>0</v>
      </c>
      <c r="O289" s="196">
        <f t="shared" si="93"/>
        <v>0</v>
      </c>
      <c r="P289" s="17" t="str">
        <f t="shared" si="94"/>
        <v/>
      </c>
      <c r="Q289" s="16" t="str">
        <f t="shared" si="95"/>
        <v>n/a</v>
      </c>
      <c r="R289" s="10" t="e">
        <f t="shared" si="96"/>
        <v>#VALUE!</v>
      </c>
      <c r="S289" s="25">
        <f t="shared" si="97"/>
        <v>0</v>
      </c>
      <c r="T289" s="11">
        <f t="shared" si="98"/>
        <v>0</v>
      </c>
      <c r="U289" s="12" t="str">
        <f t="shared" si="99"/>
        <v xml:space="preserve"> </v>
      </c>
      <c r="V289" s="13">
        <f t="shared" si="100"/>
        <v>0</v>
      </c>
      <c r="W289" s="53">
        <f t="shared" si="101"/>
        <v>0</v>
      </c>
      <c r="X289" s="54">
        <f t="shared" si="102"/>
        <v>0</v>
      </c>
      <c r="Y289" s="15" t="str">
        <f t="shared" si="103"/>
        <v>-</v>
      </c>
      <c r="Z289" s="54" t="s">
        <v>797</v>
      </c>
      <c r="AA289" s="12">
        <v>0</v>
      </c>
      <c r="AB289" s="54" t="s">
        <v>797</v>
      </c>
      <c r="AC289" s="12">
        <v>0</v>
      </c>
      <c r="AD289" s="54" t="s">
        <v>797</v>
      </c>
      <c r="AE289" s="12">
        <v>0</v>
      </c>
      <c r="AF289" s="54" t="s">
        <v>797</v>
      </c>
      <c r="AG289" s="12">
        <v>0</v>
      </c>
      <c r="AH289" s="54" t="s">
        <v>797</v>
      </c>
      <c r="AI289" s="12">
        <v>0</v>
      </c>
      <c r="AJ289" s="54" t="s">
        <v>797</v>
      </c>
      <c r="AK289" s="12">
        <v>0</v>
      </c>
      <c r="AL289" s="54" t="s">
        <v>797</v>
      </c>
      <c r="AM289" s="12">
        <v>0</v>
      </c>
      <c r="AN289" s="54" t="s">
        <v>797</v>
      </c>
      <c r="AO289" s="12">
        <v>0</v>
      </c>
      <c r="AP289" s="183" t="s">
        <v>869</v>
      </c>
      <c r="AQ289" s="194">
        <v>3.5</v>
      </c>
      <c r="AR289" s="195" t="s">
        <v>798</v>
      </c>
      <c r="AS289" s="180">
        <v>0</v>
      </c>
      <c r="AT289" s="181">
        <v>3.6</v>
      </c>
      <c r="AU289" s="204">
        <v>0</v>
      </c>
      <c r="AV289" s="204">
        <v>0</v>
      </c>
      <c r="AW289" s="204" t="s">
        <v>797</v>
      </c>
      <c r="AX289" s="95" t="s">
        <v>897</v>
      </c>
      <c r="AY289" s="96" t="e">
        <v>#VALUE!</v>
      </c>
      <c r="AZ289" s="97">
        <v>0</v>
      </c>
    </row>
    <row r="290" spans="3:52" ht="15" customHeight="1" x14ac:dyDescent="0.25">
      <c r="C290" s="90">
        <f t="shared" si="106"/>
        <v>150</v>
      </c>
      <c r="D290" s="3" t="s">
        <v>178</v>
      </c>
      <c r="E290" s="225" t="str">
        <f>_xlfn.XLOOKUP(D290, '[1]Парный рейтинг'!$D$10:$D$826,'[1]Парный рейтинг'!$P$10:$P$826, "")</f>
        <v/>
      </c>
      <c r="F290" s="172" t="str">
        <f t="shared" si="87"/>
        <v/>
      </c>
      <c r="G290" s="207" t="e">
        <f t="shared" si="88"/>
        <v>#VALUE!</v>
      </c>
      <c r="H290" s="176" t="str">
        <f t="shared" si="104"/>
        <v/>
      </c>
      <c r="I290" s="27" t="str">
        <f t="shared" si="89"/>
        <v>3,5</v>
      </c>
      <c r="J290" s="208">
        <v>3.5</v>
      </c>
      <c r="K290" s="24" t="s">
        <v>797</v>
      </c>
      <c r="L290" s="2">
        <f t="shared" si="90"/>
        <v>0</v>
      </c>
      <c r="M290" s="5">
        <f t="shared" si="91"/>
        <v>3.5</v>
      </c>
      <c r="N290" s="196">
        <f t="shared" si="92"/>
        <v>0</v>
      </c>
      <c r="O290" s="196">
        <f t="shared" si="93"/>
        <v>0</v>
      </c>
      <c r="P290" s="17" t="str">
        <f t="shared" si="94"/>
        <v/>
      </c>
      <c r="Q290" s="16" t="str">
        <f t="shared" si="95"/>
        <v>n/a</v>
      </c>
      <c r="R290" s="10" t="e">
        <f t="shared" si="96"/>
        <v>#VALUE!</v>
      </c>
      <c r="S290" s="25">
        <f t="shared" si="97"/>
        <v>0</v>
      </c>
      <c r="T290" s="11">
        <f t="shared" si="98"/>
        <v>0</v>
      </c>
      <c r="U290" s="12" t="str">
        <f t="shared" si="99"/>
        <v xml:space="preserve"> </v>
      </c>
      <c r="V290" s="13">
        <f t="shared" si="100"/>
        <v>0</v>
      </c>
      <c r="W290" s="53">
        <f t="shared" si="101"/>
        <v>0</v>
      </c>
      <c r="X290" s="54">
        <f t="shared" si="102"/>
        <v>0</v>
      </c>
      <c r="Y290" s="15" t="str">
        <f t="shared" si="103"/>
        <v>-</v>
      </c>
      <c r="Z290" s="54" t="s">
        <v>797</v>
      </c>
      <c r="AA290" s="12">
        <v>0</v>
      </c>
      <c r="AB290" s="54" t="s">
        <v>797</v>
      </c>
      <c r="AC290" s="12">
        <v>0</v>
      </c>
      <c r="AD290" s="54" t="s">
        <v>797</v>
      </c>
      <c r="AE290" s="12">
        <v>0</v>
      </c>
      <c r="AF290" s="54" t="s">
        <v>797</v>
      </c>
      <c r="AG290" s="12">
        <v>0</v>
      </c>
      <c r="AH290" s="54" t="s">
        <v>797</v>
      </c>
      <c r="AI290" s="12">
        <v>0</v>
      </c>
      <c r="AJ290" s="54" t="s">
        <v>797</v>
      </c>
      <c r="AK290" s="12">
        <v>0</v>
      </c>
      <c r="AL290" s="54" t="s">
        <v>797</v>
      </c>
      <c r="AM290" s="12">
        <v>0</v>
      </c>
      <c r="AN290" s="54" t="s">
        <v>797</v>
      </c>
      <c r="AO290" s="12">
        <v>0</v>
      </c>
      <c r="AP290" s="183" t="s">
        <v>895</v>
      </c>
      <c r="AQ290" s="194">
        <v>3.5</v>
      </c>
      <c r="AR290" s="195" t="s">
        <v>797</v>
      </c>
      <c r="AS290" s="180">
        <v>0</v>
      </c>
      <c r="AT290" s="181">
        <v>3.5</v>
      </c>
      <c r="AU290" s="204">
        <v>0</v>
      </c>
      <c r="AV290" s="204">
        <v>0</v>
      </c>
      <c r="AW290" s="204" t="s">
        <v>797</v>
      </c>
      <c r="AX290" s="95" t="s">
        <v>897</v>
      </c>
      <c r="AY290" s="96" t="e">
        <v>#VALUE!</v>
      </c>
      <c r="AZ290" s="97">
        <v>0</v>
      </c>
    </row>
    <row r="291" spans="3:52" ht="15" customHeight="1" x14ac:dyDescent="0.25">
      <c r="C291" s="90">
        <f t="shared" si="106"/>
        <v>151</v>
      </c>
      <c r="D291" s="3" t="s">
        <v>257</v>
      </c>
      <c r="E291" s="225" t="str">
        <f>_xlfn.XLOOKUP(D291, '[1]Парный рейтинг'!$D$10:$D$826,'[1]Парный рейтинг'!$P$10:$P$826, "")</f>
        <v/>
      </c>
      <c r="F291" s="172" t="str">
        <f t="shared" si="87"/>
        <v/>
      </c>
      <c r="G291" s="207" t="e">
        <f t="shared" si="88"/>
        <v>#VALUE!</v>
      </c>
      <c r="H291" s="176" t="str">
        <f t="shared" si="104"/>
        <v/>
      </c>
      <c r="I291" s="27" t="str">
        <f t="shared" si="89"/>
        <v>3,5</v>
      </c>
      <c r="J291" s="208">
        <v>3.5</v>
      </c>
      <c r="K291" s="24" t="s">
        <v>797</v>
      </c>
      <c r="L291" s="2">
        <f t="shared" si="90"/>
        <v>0</v>
      </c>
      <c r="M291" s="5">
        <f t="shared" si="91"/>
        <v>3.5</v>
      </c>
      <c r="N291" s="196">
        <f t="shared" si="92"/>
        <v>0</v>
      </c>
      <c r="O291" s="196">
        <f t="shared" si="93"/>
        <v>0</v>
      </c>
      <c r="P291" s="17" t="str">
        <f t="shared" si="94"/>
        <v/>
      </c>
      <c r="Q291" s="16" t="str">
        <f t="shared" si="95"/>
        <v>n/a</v>
      </c>
      <c r="R291" s="10" t="e">
        <f t="shared" si="96"/>
        <v>#VALUE!</v>
      </c>
      <c r="S291" s="25">
        <f t="shared" si="97"/>
        <v>0</v>
      </c>
      <c r="T291" s="11">
        <f t="shared" si="98"/>
        <v>0</v>
      </c>
      <c r="U291" s="12" t="str">
        <f t="shared" si="99"/>
        <v xml:space="preserve"> </v>
      </c>
      <c r="V291" s="13">
        <f t="shared" si="100"/>
        <v>0</v>
      </c>
      <c r="W291" s="53">
        <f t="shared" si="101"/>
        <v>0</v>
      </c>
      <c r="X291" s="54">
        <f t="shared" si="102"/>
        <v>0</v>
      </c>
      <c r="Y291" s="15" t="str">
        <f t="shared" si="103"/>
        <v>-</v>
      </c>
      <c r="Z291" s="54" t="s">
        <v>797</v>
      </c>
      <c r="AA291" s="12">
        <v>0</v>
      </c>
      <c r="AB291" s="54" t="s">
        <v>797</v>
      </c>
      <c r="AC291" s="12">
        <v>0</v>
      </c>
      <c r="AD291" s="54" t="s">
        <v>797</v>
      </c>
      <c r="AE291" s="12">
        <v>0</v>
      </c>
      <c r="AF291" s="54" t="s">
        <v>797</v>
      </c>
      <c r="AG291" s="12">
        <v>0</v>
      </c>
      <c r="AH291" s="54" t="s">
        <v>797</v>
      </c>
      <c r="AI291" s="12">
        <v>0</v>
      </c>
      <c r="AJ291" s="54" t="s">
        <v>797</v>
      </c>
      <c r="AK291" s="12">
        <v>0</v>
      </c>
      <c r="AL291" s="54" t="s">
        <v>797</v>
      </c>
      <c r="AM291" s="12">
        <v>0</v>
      </c>
      <c r="AN291" s="54" t="s">
        <v>797</v>
      </c>
      <c r="AO291" s="12">
        <v>0</v>
      </c>
      <c r="AP291" s="183" t="s">
        <v>895</v>
      </c>
      <c r="AQ291" s="194">
        <v>3.5</v>
      </c>
      <c r="AR291" s="195" t="s">
        <v>797</v>
      </c>
      <c r="AS291" s="180">
        <v>0</v>
      </c>
      <c r="AT291" s="181">
        <v>3.5</v>
      </c>
      <c r="AU291" s="204">
        <v>0</v>
      </c>
      <c r="AV291" s="204">
        <v>0</v>
      </c>
      <c r="AW291" s="204" t="s">
        <v>797</v>
      </c>
      <c r="AX291" s="95" t="s">
        <v>897</v>
      </c>
      <c r="AY291" s="96" t="e">
        <v>#VALUE!</v>
      </c>
      <c r="AZ291" s="97">
        <v>0</v>
      </c>
    </row>
    <row r="292" spans="3:52" ht="15" customHeight="1" x14ac:dyDescent="0.25">
      <c r="C292" s="90">
        <f t="shared" si="106"/>
        <v>152</v>
      </c>
      <c r="D292" s="3" t="s">
        <v>246</v>
      </c>
      <c r="E292" s="225" t="str">
        <f>_xlfn.XLOOKUP(D292, '[1]Парный рейтинг'!$D$10:$D$826,'[1]Парный рейтинг'!$P$10:$P$826, "")</f>
        <v/>
      </c>
      <c r="F292" s="172" t="str">
        <f t="shared" si="87"/>
        <v/>
      </c>
      <c r="G292" s="207" t="e">
        <f t="shared" si="88"/>
        <v>#VALUE!</v>
      </c>
      <c r="H292" s="176" t="str">
        <f t="shared" si="104"/>
        <v/>
      </c>
      <c r="I292" s="27" t="str">
        <f t="shared" si="89"/>
        <v>3,5</v>
      </c>
      <c r="J292" s="208">
        <v>3.5</v>
      </c>
      <c r="K292" s="24" t="s">
        <v>797</v>
      </c>
      <c r="L292" s="2">
        <f t="shared" si="90"/>
        <v>0</v>
      </c>
      <c r="M292" s="5">
        <f t="shared" si="91"/>
        <v>3.5</v>
      </c>
      <c r="N292" s="196">
        <f t="shared" si="92"/>
        <v>0</v>
      </c>
      <c r="O292" s="196">
        <f t="shared" si="93"/>
        <v>0</v>
      </c>
      <c r="P292" s="17" t="str">
        <f t="shared" si="94"/>
        <v/>
      </c>
      <c r="Q292" s="16" t="str">
        <f t="shared" si="95"/>
        <v>n/a</v>
      </c>
      <c r="R292" s="10" t="e">
        <f t="shared" si="96"/>
        <v>#VALUE!</v>
      </c>
      <c r="S292" s="25">
        <f t="shared" si="97"/>
        <v>0</v>
      </c>
      <c r="T292" s="11">
        <f t="shared" si="98"/>
        <v>0</v>
      </c>
      <c r="U292" s="12" t="str">
        <f t="shared" si="99"/>
        <v xml:space="preserve"> </v>
      </c>
      <c r="V292" s="13">
        <f t="shared" si="100"/>
        <v>0</v>
      </c>
      <c r="W292" s="53">
        <f t="shared" si="101"/>
        <v>0</v>
      </c>
      <c r="X292" s="54">
        <f t="shared" si="102"/>
        <v>0</v>
      </c>
      <c r="Y292" s="15" t="str">
        <f t="shared" si="103"/>
        <v>-</v>
      </c>
      <c r="Z292" s="54" t="s">
        <v>797</v>
      </c>
      <c r="AA292" s="12">
        <v>0</v>
      </c>
      <c r="AB292" s="54" t="s">
        <v>797</v>
      </c>
      <c r="AC292" s="12">
        <v>0</v>
      </c>
      <c r="AD292" s="54" t="s">
        <v>797</v>
      </c>
      <c r="AE292" s="12">
        <v>0</v>
      </c>
      <c r="AF292" s="54" t="s">
        <v>797</v>
      </c>
      <c r="AG292" s="12">
        <v>0</v>
      </c>
      <c r="AH292" s="54" t="s">
        <v>797</v>
      </c>
      <c r="AI292" s="12">
        <v>0</v>
      </c>
      <c r="AJ292" s="54" t="s">
        <v>797</v>
      </c>
      <c r="AK292" s="12">
        <v>0</v>
      </c>
      <c r="AL292" s="54" t="s">
        <v>797</v>
      </c>
      <c r="AM292" s="12">
        <v>0</v>
      </c>
      <c r="AN292" s="54" t="s">
        <v>797</v>
      </c>
      <c r="AO292" s="12">
        <v>0</v>
      </c>
      <c r="AP292" s="183" t="s">
        <v>895</v>
      </c>
      <c r="AQ292" s="194">
        <v>3.5</v>
      </c>
      <c r="AR292" s="195" t="s">
        <v>797</v>
      </c>
      <c r="AS292" s="180">
        <v>0</v>
      </c>
      <c r="AT292" s="181">
        <v>3.5</v>
      </c>
      <c r="AU292" s="204">
        <v>0</v>
      </c>
      <c r="AV292" s="204">
        <v>0</v>
      </c>
      <c r="AW292" s="204" t="s">
        <v>797</v>
      </c>
      <c r="AX292" s="95" t="s">
        <v>897</v>
      </c>
      <c r="AY292" s="96" t="e">
        <v>#VALUE!</v>
      </c>
      <c r="AZ292" s="97">
        <v>0</v>
      </c>
    </row>
    <row r="293" spans="3:52" ht="15" customHeight="1" x14ac:dyDescent="0.25">
      <c r="C293" s="90">
        <f t="shared" si="106"/>
        <v>153</v>
      </c>
      <c r="D293" s="3" t="s">
        <v>247</v>
      </c>
      <c r="E293" s="225" t="str">
        <f>_xlfn.XLOOKUP(D293, '[1]Парный рейтинг'!$D$10:$D$826,'[1]Парный рейтинг'!$P$10:$P$826, "")</f>
        <v/>
      </c>
      <c r="F293" s="172" t="str">
        <f t="shared" si="87"/>
        <v/>
      </c>
      <c r="G293" s="207" t="e">
        <f t="shared" si="88"/>
        <v>#VALUE!</v>
      </c>
      <c r="H293" s="176" t="str">
        <f t="shared" si="104"/>
        <v/>
      </c>
      <c r="I293" s="27" t="str">
        <f t="shared" si="89"/>
        <v>3,5</v>
      </c>
      <c r="J293" s="208">
        <v>3.5</v>
      </c>
      <c r="K293" s="24" t="s">
        <v>797</v>
      </c>
      <c r="L293" s="2">
        <f t="shared" si="90"/>
        <v>0</v>
      </c>
      <c r="M293" s="5">
        <f t="shared" si="91"/>
        <v>3.5</v>
      </c>
      <c r="N293" s="196">
        <f t="shared" si="92"/>
        <v>0</v>
      </c>
      <c r="O293" s="196">
        <f t="shared" si="93"/>
        <v>0</v>
      </c>
      <c r="P293" s="17" t="str">
        <f t="shared" si="94"/>
        <v/>
      </c>
      <c r="Q293" s="16" t="str">
        <f t="shared" si="95"/>
        <v>n/a</v>
      </c>
      <c r="R293" s="10" t="e">
        <f t="shared" si="96"/>
        <v>#VALUE!</v>
      </c>
      <c r="S293" s="25">
        <f t="shared" si="97"/>
        <v>0</v>
      </c>
      <c r="T293" s="11">
        <f t="shared" si="98"/>
        <v>0</v>
      </c>
      <c r="U293" s="12" t="str">
        <f t="shared" si="99"/>
        <v xml:space="preserve"> </v>
      </c>
      <c r="V293" s="13">
        <f t="shared" si="100"/>
        <v>0</v>
      </c>
      <c r="W293" s="53">
        <f t="shared" si="101"/>
        <v>0</v>
      </c>
      <c r="X293" s="54">
        <f t="shared" si="102"/>
        <v>0</v>
      </c>
      <c r="Y293" s="15" t="str">
        <f t="shared" si="103"/>
        <v>-</v>
      </c>
      <c r="Z293" s="54" t="s">
        <v>797</v>
      </c>
      <c r="AA293" s="12">
        <v>0</v>
      </c>
      <c r="AB293" s="54" t="s">
        <v>797</v>
      </c>
      <c r="AC293" s="12">
        <v>0</v>
      </c>
      <c r="AD293" s="54" t="s">
        <v>797</v>
      </c>
      <c r="AE293" s="12">
        <v>0</v>
      </c>
      <c r="AF293" s="54" t="s">
        <v>797</v>
      </c>
      <c r="AG293" s="12">
        <v>0</v>
      </c>
      <c r="AH293" s="54" t="s">
        <v>797</v>
      </c>
      <c r="AI293" s="12">
        <v>0</v>
      </c>
      <c r="AJ293" s="54" t="s">
        <v>797</v>
      </c>
      <c r="AK293" s="12">
        <v>0</v>
      </c>
      <c r="AL293" s="54" t="s">
        <v>797</v>
      </c>
      <c r="AM293" s="12">
        <v>0</v>
      </c>
      <c r="AN293" s="54" t="s">
        <v>797</v>
      </c>
      <c r="AO293" s="12">
        <v>0</v>
      </c>
      <c r="AP293" s="183" t="s">
        <v>895</v>
      </c>
      <c r="AQ293" s="194">
        <v>3.5</v>
      </c>
      <c r="AR293" s="195" t="s">
        <v>797</v>
      </c>
      <c r="AS293" s="180">
        <v>0</v>
      </c>
      <c r="AT293" s="181">
        <v>3.5</v>
      </c>
      <c r="AU293" s="188">
        <v>0</v>
      </c>
      <c r="AV293" s="188">
        <v>0</v>
      </c>
      <c r="AW293" s="188" t="s">
        <v>797</v>
      </c>
      <c r="AX293" s="95" t="s">
        <v>897</v>
      </c>
      <c r="AY293" s="96" t="e">
        <v>#VALUE!</v>
      </c>
      <c r="AZ293" s="97">
        <v>0</v>
      </c>
    </row>
    <row r="294" spans="3:52" ht="15" customHeight="1" x14ac:dyDescent="0.25">
      <c r="C294" s="90">
        <f t="shared" si="106"/>
        <v>154</v>
      </c>
      <c r="D294" s="3" t="s">
        <v>239</v>
      </c>
      <c r="E294" s="225" t="str">
        <f>_xlfn.XLOOKUP(D294, '[1]Парный рейтинг'!$D$10:$D$826,'[1]Парный рейтинг'!$P$10:$P$826, "")</f>
        <v/>
      </c>
      <c r="F294" s="172" t="str">
        <f t="shared" si="87"/>
        <v/>
      </c>
      <c r="G294" s="207" t="e">
        <f t="shared" si="88"/>
        <v>#VALUE!</v>
      </c>
      <c r="H294" s="176" t="str">
        <f t="shared" si="104"/>
        <v/>
      </c>
      <c r="I294" s="27" t="str">
        <f t="shared" si="89"/>
        <v>3,5</v>
      </c>
      <c r="J294" s="208">
        <v>3.5</v>
      </c>
      <c r="K294" s="24" t="s">
        <v>797</v>
      </c>
      <c r="L294" s="2">
        <f t="shared" si="90"/>
        <v>0</v>
      </c>
      <c r="M294" s="5">
        <f t="shared" si="91"/>
        <v>3.5</v>
      </c>
      <c r="N294" s="196">
        <f t="shared" si="92"/>
        <v>0</v>
      </c>
      <c r="O294" s="196">
        <f t="shared" si="93"/>
        <v>0</v>
      </c>
      <c r="P294" s="17" t="str">
        <f t="shared" si="94"/>
        <v/>
      </c>
      <c r="Q294" s="16" t="str">
        <f t="shared" si="95"/>
        <v>n/a</v>
      </c>
      <c r="R294" s="10" t="e">
        <f t="shared" si="96"/>
        <v>#VALUE!</v>
      </c>
      <c r="S294" s="25">
        <f t="shared" si="97"/>
        <v>0</v>
      </c>
      <c r="T294" s="11">
        <f t="shared" si="98"/>
        <v>0</v>
      </c>
      <c r="U294" s="12" t="str">
        <f t="shared" si="99"/>
        <v xml:space="preserve"> </v>
      </c>
      <c r="V294" s="13">
        <f t="shared" si="100"/>
        <v>0</v>
      </c>
      <c r="W294" s="53">
        <f t="shared" si="101"/>
        <v>0</v>
      </c>
      <c r="X294" s="54">
        <f t="shared" si="102"/>
        <v>0</v>
      </c>
      <c r="Y294" s="15" t="str">
        <f t="shared" si="103"/>
        <v>-</v>
      </c>
      <c r="Z294" s="54" t="s">
        <v>797</v>
      </c>
      <c r="AA294" s="12">
        <v>0</v>
      </c>
      <c r="AB294" s="54" t="s">
        <v>797</v>
      </c>
      <c r="AC294" s="12">
        <v>0</v>
      </c>
      <c r="AD294" s="54" t="s">
        <v>797</v>
      </c>
      <c r="AE294" s="12">
        <v>0</v>
      </c>
      <c r="AF294" s="54" t="s">
        <v>797</v>
      </c>
      <c r="AG294" s="12">
        <v>0</v>
      </c>
      <c r="AH294" s="54" t="s">
        <v>797</v>
      </c>
      <c r="AI294" s="12">
        <v>0</v>
      </c>
      <c r="AJ294" s="54" t="s">
        <v>797</v>
      </c>
      <c r="AK294" s="12">
        <v>0</v>
      </c>
      <c r="AL294" s="54" t="s">
        <v>797</v>
      </c>
      <c r="AM294" s="12">
        <v>0</v>
      </c>
      <c r="AN294" s="54" t="s">
        <v>797</v>
      </c>
      <c r="AO294" s="12">
        <v>0</v>
      </c>
      <c r="AP294" s="183" t="s">
        <v>895</v>
      </c>
      <c r="AQ294" s="194">
        <v>3.5</v>
      </c>
      <c r="AR294" s="195" t="s">
        <v>797</v>
      </c>
      <c r="AS294" s="180">
        <v>0</v>
      </c>
      <c r="AT294" s="181">
        <v>3.5</v>
      </c>
      <c r="AU294" s="188">
        <v>0</v>
      </c>
      <c r="AV294" s="188">
        <v>0</v>
      </c>
      <c r="AW294" s="188" t="s">
        <v>797</v>
      </c>
      <c r="AX294" s="95" t="s">
        <v>897</v>
      </c>
      <c r="AY294" s="96" t="e">
        <v>#VALUE!</v>
      </c>
      <c r="AZ294" s="97">
        <v>0</v>
      </c>
    </row>
    <row r="295" spans="3:52" ht="15" customHeight="1" x14ac:dyDescent="0.25">
      <c r="C295" s="90">
        <f t="shared" si="106"/>
        <v>155</v>
      </c>
      <c r="D295" s="3" t="s">
        <v>193</v>
      </c>
      <c r="E295" s="225" t="str">
        <f>_xlfn.XLOOKUP(D295, '[1]Парный рейтинг'!$D$10:$D$826,'[1]Парный рейтинг'!$P$10:$P$826, "")</f>
        <v/>
      </c>
      <c r="F295" s="172" t="str">
        <f t="shared" si="87"/>
        <v/>
      </c>
      <c r="G295" s="207" t="e">
        <f t="shared" si="88"/>
        <v>#VALUE!</v>
      </c>
      <c r="H295" s="176" t="str">
        <f t="shared" si="104"/>
        <v/>
      </c>
      <c r="I295" s="27" t="str">
        <f t="shared" si="89"/>
        <v>3,5</v>
      </c>
      <c r="J295" s="208">
        <v>3.5</v>
      </c>
      <c r="K295" s="24" t="s">
        <v>797</v>
      </c>
      <c r="L295" s="2">
        <f t="shared" si="90"/>
        <v>0</v>
      </c>
      <c r="M295" s="5">
        <f t="shared" si="91"/>
        <v>3.5</v>
      </c>
      <c r="N295" s="196">
        <f t="shared" si="92"/>
        <v>0</v>
      </c>
      <c r="O295" s="196">
        <f t="shared" si="93"/>
        <v>0</v>
      </c>
      <c r="P295" s="17" t="str">
        <f t="shared" si="94"/>
        <v/>
      </c>
      <c r="Q295" s="16" t="str">
        <f t="shared" si="95"/>
        <v>n/a</v>
      </c>
      <c r="R295" s="10" t="e">
        <f t="shared" si="96"/>
        <v>#VALUE!</v>
      </c>
      <c r="S295" s="25">
        <f t="shared" si="97"/>
        <v>0</v>
      </c>
      <c r="T295" s="11">
        <f t="shared" si="98"/>
        <v>0</v>
      </c>
      <c r="U295" s="12" t="str">
        <f t="shared" si="99"/>
        <v xml:space="preserve"> </v>
      </c>
      <c r="V295" s="13">
        <f t="shared" si="100"/>
        <v>0</v>
      </c>
      <c r="W295" s="53">
        <f t="shared" si="101"/>
        <v>0</v>
      </c>
      <c r="X295" s="54">
        <f t="shared" si="102"/>
        <v>0</v>
      </c>
      <c r="Y295" s="15" t="str">
        <f t="shared" si="103"/>
        <v>-</v>
      </c>
      <c r="Z295" s="54" t="s">
        <v>797</v>
      </c>
      <c r="AA295" s="12">
        <v>0</v>
      </c>
      <c r="AB295" s="54" t="s">
        <v>797</v>
      </c>
      <c r="AC295" s="12">
        <v>0</v>
      </c>
      <c r="AD295" s="54" t="s">
        <v>797</v>
      </c>
      <c r="AE295" s="12">
        <v>0</v>
      </c>
      <c r="AF295" s="54" t="s">
        <v>797</v>
      </c>
      <c r="AG295" s="12">
        <v>0</v>
      </c>
      <c r="AH295" s="54" t="s">
        <v>797</v>
      </c>
      <c r="AI295" s="12">
        <v>0</v>
      </c>
      <c r="AJ295" s="54" t="s">
        <v>797</v>
      </c>
      <c r="AK295" s="12">
        <v>0</v>
      </c>
      <c r="AL295" s="54" t="s">
        <v>797</v>
      </c>
      <c r="AM295" s="12">
        <v>0</v>
      </c>
      <c r="AN295" s="54" t="s">
        <v>797</v>
      </c>
      <c r="AO295" s="12">
        <v>0</v>
      </c>
      <c r="AP295" s="183" t="s">
        <v>895</v>
      </c>
      <c r="AQ295" s="194">
        <v>3.5</v>
      </c>
      <c r="AR295" s="195" t="s">
        <v>797</v>
      </c>
      <c r="AS295" s="180">
        <v>0</v>
      </c>
      <c r="AT295" s="181">
        <v>3.5</v>
      </c>
      <c r="AU295" s="188">
        <v>0</v>
      </c>
      <c r="AV295" s="188">
        <v>0</v>
      </c>
      <c r="AW295" s="188" t="s">
        <v>797</v>
      </c>
      <c r="AX295" s="95" t="s">
        <v>897</v>
      </c>
      <c r="AY295" s="96" t="e">
        <v>#VALUE!</v>
      </c>
      <c r="AZ295" s="97">
        <v>0</v>
      </c>
    </row>
    <row r="296" spans="3:52" ht="15" customHeight="1" x14ac:dyDescent="0.25">
      <c r="C296" s="90">
        <f t="shared" si="106"/>
        <v>156</v>
      </c>
      <c r="D296" s="3" t="s">
        <v>259</v>
      </c>
      <c r="E296" s="225" t="str">
        <f>_xlfn.XLOOKUP(D296, '[1]Парный рейтинг'!$D$10:$D$826,'[1]Парный рейтинг'!$P$10:$P$826, "")</f>
        <v/>
      </c>
      <c r="F296" s="172" t="str">
        <f t="shared" si="87"/>
        <v/>
      </c>
      <c r="G296" s="207" t="e">
        <f t="shared" si="88"/>
        <v>#VALUE!</v>
      </c>
      <c r="H296" s="176" t="str">
        <f t="shared" si="104"/>
        <v/>
      </c>
      <c r="I296" s="27" t="str">
        <f t="shared" si="89"/>
        <v>3,5</v>
      </c>
      <c r="J296" s="208">
        <v>3.5</v>
      </c>
      <c r="K296" s="24" t="s">
        <v>797</v>
      </c>
      <c r="L296" s="2">
        <f t="shared" si="90"/>
        <v>0</v>
      </c>
      <c r="M296" s="5">
        <f t="shared" si="91"/>
        <v>3.5</v>
      </c>
      <c r="N296" s="196">
        <f t="shared" si="92"/>
        <v>0</v>
      </c>
      <c r="O296" s="196">
        <f t="shared" si="93"/>
        <v>0</v>
      </c>
      <c r="P296" s="17" t="str">
        <f t="shared" si="94"/>
        <v/>
      </c>
      <c r="Q296" s="16" t="str">
        <f t="shared" si="95"/>
        <v>n/a</v>
      </c>
      <c r="R296" s="10" t="e">
        <f t="shared" si="96"/>
        <v>#VALUE!</v>
      </c>
      <c r="S296" s="25">
        <f t="shared" si="97"/>
        <v>0</v>
      </c>
      <c r="T296" s="11">
        <f t="shared" si="98"/>
        <v>0</v>
      </c>
      <c r="U296" s="12" t="str">
        <f t="shared" si="99"/>
        <v xml:space="preserve"> </v>
      </c>
      <c r="V296" s="13">
        <f t="shared" si="100"/>
        <v>0</v>
      </c>
      <c r="W296" s="53">
        <f t="shared" si="101"/>
        <v>0</v>
      </c>
      <c r="X296" s="54">
        <f t="shared" si="102"/>
        <v>0</v>
      </c>
      <c r="Y296" s="15" t="str">
        <f t="shared" si="103"/>
        <v>-</v>
      </c>
      <c r="Z296" s="54" t="s">
        <v>797</v>
      </c>
      <c r="AA296" s="12">
        <v>0</v>
      </c>
      <c r="AB296" s="54" t="s">
        <v>797</v>
      </c>
      <c r="AC296" s="12">
        <v>0</v>
      </c>
      <c r="AD296" s="54" t="s">
        <v>797</v>
      </c>
      <c r="AE296" s="12">
        <v>0</v>
      </c>
      <c r="AF296" s="54" t="s">
        <v>797</v>
      </c>
      <c r="AG296" s="12">
        <v>0</v>
      </c>
      <c r="AH296" s="54" t="s">
        <v>797</v>
      </c>
      <c r="AI296" s="12">
        <v>0</v>
      </c>
      <c r="AJ296" s="54" t="s">
        <v>797</v>
      </c>
      <c r="AK296" s="12">
        <v>0</v>
      </c>
      <c r="AL296" s="54" t="s">
        <v>797</v>
      </c>
      <c r="AM296" s="12">
        <v>0</v>
      </c>
      <c r="AN296" s="54" t="s">
        <v>797</v>
      </c>
      <c r="AO296" s="12">
        <v>0</v>
      </c>
      <c r="AP296" s="183" t="s">
        <v>895</v>
      </c>
      <c r="AQ296" s="194">
        <v>3.5</v>
      </c>
      <c r="AR296" s="195" t="s">
        <v>797</v>
      </c>
      <c r="AS296" s="180">
        <v>0</v>
      </c>
      <c r="AT296" s="181">
        <v>3.5</v>
      </c>
      <c r="AU296" s="188">
        <v>0</v>
      </c>
      <c r="AV296" s="188">
        <v>0</v>
      </c>
      <c r="AW296" s="188" t="s">
        <v>797</v>
      </c>
      <c r="AX296" s="95" t="s">
        <v>897</v>
      </c>
      <c r="AY296" s="96" t="e">
        <v>#VALUE!</v>
      </c>
      <c r="AZ296" s="97">
        <v>0</v>
      </c>
    </row>
    <row r="297" spans="3:52" ht="15" customHeight="1" x14ac:dyDescent="0.25">
      <c r="C297" s="90">
        <f t="shared" si="106"/>
        <v>157</v>
      </c>
      <c r="D297" s="3" t="s">
        <v>255</v>
      </c>
      <c r="E297" s="225" t="str">
        <f>_xlfn.XLOOKUP(D297, '[1]Парный рейтинг'!$D$10:$D$826,'[1]Парный рейтинг'!$P$10:$P$826, "")</f>
        <v/>
      </c>
      <c r="F297" s="172" t="str">
        <f t="shared" si="87"/>
        <v/>
      </c>
      <c r="G297" s="207" t="e">
        <f t="shared" si="88"/>
        <v>#VALUE!</v>
      </c>
      <c r="H297" s="176" t="str">
        <f t="shared" si="104"/>
        <v/>
      </c>
      <c r="I297" s="27" t="str">
        <f t="shared" si="89"/>
        <v>3,5</v>
      </c>
      <c r="J297" s="208">
        <v>3.5</v>
      </c>
      <c r="K297" s="24" t="s">
        <v>797</v>
      </c>
      <c r="L297" s="2">
        <f t="shared" si="90"/>
        <v>0</v>
      </c>
      <c r="M297" s="5">
        <f t="shared" si="91"/>
        <v>3.5</v>
      </c>
      <c r="N297" s="196">
        <f t="shared" si="92"/>
        <v>0</v>
      </c>
      <c r="O297" s="196">
        <f t="shared" si="93"/>
        <v>0</v>
      </c>
      <c r="P297" s="17" t="str">
        <f t="shared" si="94"/>
        <v/>
      </c>
      <c r="Q297" s="16" t="str">
        <f t="shared" si="95"/>
        <v>n/a</v>
      </c>
      <c r="R297" s="10" t="e">
        <f t="shared" si="96"/>
        <v>#VALUE!</v>
      </c>
      <c r="S297" s="25">
        <f t="shared" si="97"/>
        <v>0</v>
      </c>
      <c r="T297" s="11">
        <f t="shared" si="98"/>
        <v>0</v>
      </c>
      <c r="U297" s="12" t="str">
        <f t="shared" si="99"/>
        <v xml:space="preserve"> </v>
      </c>
      <c r="V297" s="13">
        <f t="shared" si="100"/>
        <v>0</v>
      </c>
      <c r="W297" s="53">
        <f t="shared" si="101"/>
        <v>0</v>
      </c>
      <c r="X297" s="54">
        <f t="shared" si="102"/>
        <v>0</v>
      </c>
      <c r="Y297" s="15" t="str">
        <f t="shared" si="103"/>
        <v>-</v>
      </c>
      <c r="Z297" s="54" t="s">
        <v>797</v>
      </c>
      <c r="AA297" s="12">
        <v>0</v>
      </c>
      <c r="AB297" s="54" t="s">
        <v>797</v>
      </c>
      <c r="AC297" s="12">
        <v>0</v>
      </c>
      <c r="AD297" s="54" t="s">
        <v>797</v>
      </c>
      <c r="AE297" s="12">
        <v>0</v>
      </c>
      <c r="AF297" s="54" t="s">
        <v>797</v>
      </c>
      <c r="AG297" s="12">
        <v>0</v>
      </c>
      <c r="AH297" s="54" t="s">
        <v>797</v>
      </c>
      <c r="AI297" s="12">
        <v>0</v>
      </c>
      <c r="AJ297" s="54" t="s">
        <v>797</v>
      </c>
      <c r="AK297" s="12">
        <v>0</v>
      </c>
      <c r="AL297" s="54" t="s">
        <v>797</v>
      </c>
      <c r="AM297" s="12">
        <v>0</v>
      </c>
      <c r="AN297" s="54" t="s">
        <v>797</v>
      </c>
      <c r="AO297" s="12">
        <v>0</v>
      </c>
      <c r="AP297" s="183" t="s">
        <v>895</v>
      </c>
      <c r="AQ297" s="194">
        <v>3.5</v>
      </c>
      <c r="AR297" s="195" t="s">
        <v>797</v>
      </c>
      <c r="AS297" s="180">
        <v>0</v>
      </c>
      <c r="AT297" s="181">
        <v>3.5</v>
      </c>
      <c r="AU297" s="188">
        <v>0</v>
      </c>
      <c r="AV297" s="188">
        <v>0</v>
      </c>
      <c r="AW297" s="188" t="s">
        <v>797</v>
      </c>
      <c r="AX297" s="95" t="s">
        <v>897</v>
      </c>
      <c r="AY297" s="96" t="e">
        <v>#VALUE!</v>
      </c>
      <c r="AZ297" s="97">
        <v>0</v>
      </c>
    </row>
    <row r="298" spans="3:52" ht="15" customHeight="1" x14ac:dyDescent="0.25">
      <c r="C298" s="90">
        <f t="shared" si="106"/>
        <v>158</v>
      </c>
      <c r="D298" s="3" t="s">
        <v>197</v>
      </c>
      <c r="E298" s="225" t="str">
        <f>_xlfn.XLOOKUP(D298, '[1]Парный рейтинг'!$D$10:$D$826,'[1]Парный рейтинг'!$P$10:$P$826, "")</f>
        <v/>
      </c>
      <c r="F298" s="172" t="str">
        <f t="shared" si="87"/>
        <v/>
      </c>
      <c r="G298" s="207" t="e">
        <f t="shared" si="88"/>
        <v>#VALUE!</v>
      </c>
      <c r="H298" s="176" t="str">
        <f t="shared" si="104"/>
        <v/>
      </c>
      <c r="I298" s="27" t="str">
        <f t="shared" si="89"/>
        <v>3,5</v>
      </c>
      <c r="J298" s="208">
        <v>3.5</v>
      </c>
      <c r="K298" s="24" t="s">
        <v>797</v>
      </c>
      <c r="L298" s="2">
        <f t="shared" si="90"/>
        <v>0</v>
      </c>
      <c r="M298" s="5">
        <f t="shared" si="91"/>
        <v>3.5</v>
      </c>
      <c r="N298" s="196">
        <f t="shared" si="92"/>
        <v>0</v>
      </c>
      <c r="O298" s="196">
        <f t="shared" si="93"/>
        <v>0</v>
      </c>
      <c r="P298" s="17" t="str">
        <f t="shared" si="94"/>
        <v/>
      </c>
      <c r="Q298" s="16" t="str">
        <f t="shared" si="95"/>
        <v>n/a</v>
      </c>
      <c r="R298" s="10" t="e">
        <f t="shared" si="96"/>
        <v>#VALUE!</v>
      </c>
      <c r="S298" s="25">
        <f t="shared" si="97"/>
        <v>0</v>
      </c>
      <c r="T298" s="11">
        <f t="shared" si="98"/>
        <v>0</v>
      </c>
      <c r="U298" s="12" t="str">
        <f t="shared" si="99"/>
        <v xml:space="preserve"> </v>
      </c>
      <c r="V298" s="13">
        <f t="shared" si="100"/>
        <v>0</v>
      </c>
      <c r="W298" s="53">
        <f t="shared" si="101"/>
        <v>0</v>
      </c>
      <c r="X298" s="54">
        <f t="shared" si="102"/>
        <v>0</v>
      </c>
      <c r="Y298" s="15" t="str">
        <f t="shared" si="103"/>
        <v>-</v>
      </c>
      <c r="Z298" s="54" t="s">
        <v>797</v>
      </c>
      <c r="AA298" s="12">
        <v>0</v>
      </c>
      <c r="AB298" s="54" t="s">
        <v>797</v>
      </c>
      <c r="AC298" s="12">
        <v>0</v>
      </c>
      <c r="AD298" s="54" t="s">
        <v>797</v>
      </c>
      <c r="AE298" s="12">
        <v>0</v>
      </c>
      <c r="AF298" s="54" t="s">
        <v>797</v>
      </c>
      <c r="AG298" s="12">
        <v>0</v>
      </c>
      <c r="AH298" s="54" t="s">
        <v>797</v>
      </c>
      <c r="AI298" s="12">
        <v>0</v>
      </c>
      <c r="AJ298" s="54" t="s">
        <v>797</v>
      </c>
      <c r="AK298" s="12">
        <v>0</v>
      </c>
      <c r="AL298" s="54" t="s">
        <v>797</v>
      </c>
      <c r="AM298" s="12">
        <v>0</v>
      </c>
      <c r="AN298" s="54" t="s">
        <v>797</v>
      </c>
      <c r="AO298" s="12">
        <v>0</v>
      </c>
      <c r="AP298" s="183" t="s">
        <v>895</v>
      </c>
      <c r="AQ298" s="194">
        <v>3.5</v>
      </c>
      <c r="AR298" s="195" t="s">
        <v>797</v>
      </c>
      <c r="AS298" s="180">
        <v>0</v>
      </c>
      <c r="AT298" s="181">
        <v>3.5</v>
      </c>
      <c r="AU298" s="188">
        <v>0</v>
      </c>
      <c r="AV298" s="188">
        <v>0</v>
      </c>
      <c r="AW298" s="188" t="s">
        <v>797</v>
      </c>
      <c r="AX298" s="95" t="s">
        <v>897</v>
      </c>
      <c r="AY298" s="96" t="e">
        <v>#VALUE!</v>
      </c>
      <c r="AZ298" s="97">
        <v>0</v>
      </c>
    </row>
    <row r="299" spans="3:52" ht="15" customHeight="1" x14ac:dyDescent="0.25">
      <c r="C299" s="90">
        <f t="shared" si="106"/>
        <v>159</v>
      </c>
      <c r="D299" s="3" t="s">
        <v>354</v>
      </c>
      <c r="E299" s="225" t="str">
        <f>_xlfn.XLOOKUP(D299, '[1]Парный рейтинг'!$D$10:$D$826,'[1]Парный рейтинг'!$P$10:$P$826, "")</f>
        <v/>
      </c>
      <c r="F299" s="172" t="str">
        <f t="shared" si="87"/>
        <v/>
      </c>
      <c r="G299" s="207" t="e">
        <f t="shared" si="88"/>
        <v>#VALUE!</v>
      </c>
      <c r="H299" s="176" t="str">
        <f t="shared" ref="H299:H330" si="107">IF(ISNUMBER(SEARCH("~*", F299)), "*", "")</f>
        <v/>
      </c>
      <c r="I299" s="27" t="str">
        <f t="shared" si="89"/>
        <v>3,5</v>
      </c>
      <c r="J299" s="208">
        <v>3.5</v>
      </c>
      <c r="K299" s="24" t="s">
        <v>797</v>
      </c>
      <c r="L299" s="2">
        <f t="shared" si="90"/>
        <v>0</v>
      </c>
      <c r="M299" s="5">
        <f t="shared" si="91"/>
        <v>3.5</v>
      </c>
      <c r="N299" s="196">
        <f t="shared" si="92"/>
        <v>0</v>
      </c>
      <c r="O299" s="196">
        <f t="shared" si="93"/>
        <v>0</v>
      </c>
      <c r="P299" s="17" t="str">
        <f t="shared" si="94"/>
        <v/>
      </c>
      <c r="Q299" s="16" t="str">
        <f t="shared" si="95"/>
        <v>n/a</v>
      </c>
      <c r="R299" s="10" t="e">
        <f t="shared" si="96"/>
        <v>#VALUE!</v>
      </c>
      <c r="S299" s="25">
        <f t="shared" si="97"/>
        <v>0</v>
      </c>
      <c r="T299" s="11">
        <f t="shared" si="98"/>
        <v>0</v>
      </c>
      <c r="U299" s="12" t="str">
        <f t="shared" si="99"/>
        <v xml:space="preserve"> </v>
      </c>
      <c r="V299" s="13">
        <f t="shared" si="100"/>
        <v>0</v>
      </c>
      <c r="W299" s="53">
        <f t="shared" si="101"/>
        <v>0</v>
      </c>
      <c r="X299" s="54">
        <f t="shared" si="102"/>
        <v>0</v>
      </c>
      <c r="Y299" s="15" t="str">
        <f t="shared" si="103"/>
        <v>-</v>
      </c>
      <c r="Z299" s="54" t="s">
        <v>797</v>
      </c>
      <c r="AA299" s="12">
        <v>0</v>
      </c>
      <c r="AB299" s="54" t="s">
        <v>797</v>
      </c>
      <c r="AC299" s="12">
        <v>0</v>
      </c>
      <c r="AD299" s="54" t="s">
        <v>797</v>
      </c>
      <c r="AE299" s="12">
        <v>0</v>
      </c>
      <c r="AF299" s="54" t="s">
        <v>797</v>
      </c>
      <c r="AG299" s="12">
        <v>0</v>
      </c>
      <c r="AH299" s="54" t="s">
        <v>797</v>
      </c>
      <c r="AI299" s="12">
        <v>0</v>
      </c>
      <c r="AJ299" s="54" t="s">
        <v>797</v>
      </c>
      <c r="AK299" s="12">
        <v>0</v>
      </c>
      <c r="AL299" s="54" t="s">
        <v>797</v>
      </c>
      <c r="AM299" s="12">
        <v>0</v>
      </c>
      <c r="AN299" s="54" t="s">
        <v>797</v>
      </c>
      <c r="AO299" s="12">
        <v>0</v>
      </c>
      <c r="AP299" s="183" t="s">
        <v>895</v>
      </c>
      <c r="AQ299" s="194">
        <v>3.5</v>
      </c>
      <c r="AR299" s="195" t="s">
        <v>797</v>
      </c>
      <c r="AS299" s="180">
        <v>0</v>
      </c>
      <c r="AT299" s="181">
        <v>3.5</v>
      </c>
      <c r="AU299" s="188">
        <v>0</v>
      </c>
      <c r="AV299" s="188">
        <v>0</v>
      </c>
      <c r="AW299" s="188" t="s">
        <v>797</v>
      </c>
      <c r="AX299" s="95" t="s">
        <v>897</v>
      </c>
      <c r="AY299" s="96" t="e">
        <v>#VALUE!</v>
      </c>
      <c r="AZ299" s="97">
        <v>0</v>
      </c>
    </row>
    <row r="300" spans="3:52" ht="15" customHeight="1" x14ac:dyDescent="0.25">
      <c r="C300" s="90">
        <f t="shared" si="106"/>
        <v>160</v>
      </c>
      <c r="D300" s="3" t="s">
        <v>260</v>
      </c>
      <c r="E300" s="225" t="str">
        <f>_xlfn.XLOOKUP(D300, '[1]Парный рейтинг'!$D$10:$D$826,'[1]Парный рейтинг'!$P$10:$P$826, "")</f>
        <v/>
      </c>
      <c r="F300" s="172" t="str">
        <f t="shared" si="87"/>
        <v/>
      </c>
      <c r="G300" s="207" t="e">
        <f t="shared" si="88"/>
        <v>#VALUE!</v>
      </c>
      <c r="H300" s="176" t="str">
        <f t="shared" si="107"/>
        <v/>
      </c>
      <c r="I300" s="27" t="str">
        <f t="shared" si="89"/>
        <v>3,5</v>
      </c>
      <c r="J300" s="208">
        <v>3.5</v>
      </c>
      <c r="K300" s="24" t="s">
        <v>797</v>
      </c>
      <c r="L300" s="2">
        <f t="shared" si="90"/>
        <v>0</v>
      </c>
      <c r="M300" s="5">
        <f t="shared" si="91"/>
        <v>3.5</v>
      </c>
      <c r="N300" s="196">
        <f t="shared" si="92"/>
        <v>0</v>
      </c>
      <c r="O300" s="196">
        <f t="shared" si="93"/>
        <v>0</v>
      </c>
      <c r="P300" s="17" t="str">
        <f t="shared" si="94"/>
        <v/>
      </c>
      <c r="Q300" s="16" t="str">
        <f t="shared" si="95"/>
        <v>n/a</v>
      </c>
      <c r="R300" s="10" t="e">
        <f t="shared" si="96"/>
        <v>#VALUE!</v>
      </c>
      <c r="S300" s="25">
        <f t="shared" si="97"/>
        <v>0</v>
      </c>
      <c r="T300" s="11">
        <f t="shared" si="98"/>
        <v>0</v>
      </c>
      <c r="U300" s="12" t="str">
        <f t="shared" si="99"/>
        <v xml:space="preserve"> </v>
      </c>
      <c r="V300" s="13">
        <f t="shared" si="100"/>
        <v>0</v>
      </c>
      <c r="W300" s="53">
        <f t="shared" si="101"/>
        <v>0</v>
      </c>
      <c r="X300" s="54">
        <f t="shared" si="102"/>
        <v>0</v>
      </c>
      <c r="Y300" s="15" t="str">
        <f t="shared" si="103"/>
        <v>-</v>
      </c>
      <c r="Z300" s="54" t="s">
        <v>797</v>
      </c>
      <c r="AA300" s="12">
        <v>0</v>
      </c>
      <c r="AB300" s="54" t="s">
        <v>797</v>
      </c>
      <c r="AC300" s="12">
        <v>0</v>
      </c>
      <c r="AD300" s="54" t="s">
        <v>797</v>
      </c>
      <c r="AE300" s="12">
        <v>0</v>
      </c>
      <c r="AF300" s="54" t="s">
        <v>797</v>
      </c>
      <c r="AG300" s="12">
        <v>0</v>
      </c>
      <c r="AH300" s="54" t="s">
        <v>797</v>
      </c>
      <c r="AI300" s="12">
        <v>0</v>
      </c>
      <c r="AJ300" s="54" t="s">
        <v>797</v>
      </c>
      <c r="AK300" s="12">
        <v>0</v>
      </c>
      <c r="AL300" s="54" t="s">
        <v>797</v>
      </c>
      <c r="AM300" s="12">
        <v>0</v>
      </c>
      <c r="AN300" s="54" t="s">
        <v>797</v>
      </c>
      <c r="AO300" s="12">
        <v>0</v>
      </c>
      <c r="AP300" s="183" t="s">
        <v>895</v>
      </c>
      <c r="AQ300" s="194">
        <v>3.5</v>
      </c>
      <c r="AR300" s="195" t="s">
        <v>797</v>
      </c>
      <c r="AS300" s="180">
        <v>0</v>
      </c>
      <c r="AT300" s="181">
        <v>3.5</v>
      </c>
      <c r="AU300" s="188">
        <v>0</v>
      </c>
      <c r="AV300" s="188">
        <v>0</v>
      </c>
      <c r="AW300" s="188" t="s">
        <v>797</v>
      </c>
      <c r="AX300" s="95" t="s">
        <v>897</v>
      </c>
      <c r="AY300" s="96" t="e">
        <v>#VALUE!</v>
      </c>
      <c r="AZ300" s="97">
        <v>0</v>
      </c>
    </row>
    <row r="301" spans="3:52" ht="15" customHeight="1" x14ac:dyDescent="0.25">
      <c r="C301" s="90">
        <f t="shared" si="106"/>
        <v>161</v>
      </c>
      <c r="D301" s="3" t="s">
        <v>174</v>
      </c>
      <c r="E301" s="225" t="str">
        <f>_xlfn.XLOOKUP(D301, '[1]Парный рейтинг'!$D$10:$D$826,'[1]Парный рейтинг'!$P$10:$P$826, "")</f>
        <v/>
      </c>
      <c r="F301" s="172" t="str">
        <f t="shared" si="87"/>
        <v/>
      </c>
      <c r="G301" s="207" t="e">
        <f t="shared" si="88"/>
        <v>#VALUE!</v>
      </c>
      <c r="H301" s="176" t="str">
        <f t="shared" si="107"/>
        <v/>
      </c>
      <c r="I301" s="27" t="str">
        <f t="shared" si="89"/>
        <v>3,5</v>
      </c>
      <c r="J301" s="208">
        <v>3.5</v>
      </c>
      <c r="K301" s="24" t="s">
        <v>797</v>
      </c>
      <c r="L301" s="2">
        <f t="shared" si="90"/>
        <v>0</v>
      </c>
      <c r="M301" s="5">
        <f t="shared" si="91"/>
        <v>3.5</v>
      </c>
      <c r="N301" s="196">
        <f t="shared" si="92"/>
        <v>0</v>
      </c>
      <c r="O301" s="196">
        <f t="shared" si="93"/>
        <v>0</v>
      </c>
      <c r="P301" s="17" t="str">
        <f t="shared" si="94"/>
        <v/>
      </c>
      <c r="Q301" s="16" t="str">
        <f t="shared" si="95"/>
        <v>n/a</v>
      </c>
      <c r="R301" s="10" t="e">
        <f t="shared" si="96"/>
        <v>#VALUE!</v>
      </c>
      <c r="S301" s="25">
        <f t="shared" si="97"/>
        <v>0</v>
      </c>
      <c r="T301" s="11">
        <f t="shared" si="98"/>
        <v>0</v>
      </c>
      <c r="U301" s="12" t="str">
        <f t="shared" si="99"/>
        <v xml:space="preserve"> </v>
      </c>
      <c r="V301" s="13">
        <f t="shared" si="100"/>
        <v>0</v>
      </c>
      <c r="W301" s="53">
        <f t="shared" si="101"/>
        <v>0</v>
      </c>
      <c r="X301" s="54">
        <f t="shared" si="102"/>
        <v>0</v>
      </c>
      <c r="Y301" s="15" t="str">
        <f t="shared" si="103"/>
        <v>-</v>
      </c>
      <c r="Z301" s="54" t="s">
        <v>797</v>
      </c>
      <c r="AA301" s="12">
        <v>0</v>
      </c>
      <c r="AB301" s="54" t="s">
        <v>797</v>
      </c>
      <c r="AC301" s="12">
        <v>0</v>
      </c>
      <c r="AD301" s="54" t="s">
        <v>797</v>
      </c>
      <c r="AE301" s="12">
        <v>0</v>
      </c>
      <c r="AF301" s="54" t="s">
        <v>797</v>
      </c>
      <c r="AG301" s="12">
        <v>0</v>
      </c>
      <c r="AH301" s="54" t="s">
        <v>797</v>
      </c>
      <c r="AI301" s="12">
        <v>0</v>
      </c>
      <c r="AJ301" s="54" t="s">
        <v>797</v>
      </c>
      <c r="AK301" s="12">
        <v>0</v>
      </c>
      <c r="AL301" s="54" t="s">
        <v>797</v>
      </c>
      <c r="AM301" s="12">
        <v>0</v>
      </c>
      <c r="AN301" s="54" t="s">
        <v>797</v>
      </c>
      <c r="AO301" s="12">
        <v>0</v>
      </c>
      <c r="AP301" s="183" t="s">
        <v>895</v>
      </c>
      <c r="AQ301" s="194">
        <v>3.5</v>
      </c>
      <c r="AR301" s="195" t="s">
        <v>797</v>
      </c>
      <c r="AS301" s="180">
        <v>0</v>
      </c>
      <c r="AT301" s="181">
        <v>3.5</v>
      </c>
      <c r="AU301" s="188">
        <v>0</v>
      </c>
      <c r="AV301" s="188">
        <v>0</v>
      </c>
      <c r="AW301" s="188" t="s">
        <v>797</v>
      </c>
      <c r="AX301" s="95" t="s">
        <v>897</v>
      </c>
      <c r="AY301" s="96" t="e">
        <v>#VALUE!</v>
      </c>
      <c r="AZ301" s="97">
        <v>0</v>
      </c>
    </row>
    <row r="302" spans="3:52" ht="15" customHeight="1" x14ac:dyDescent="0.25">
      <c r="C302" s="90">
        <f t="shared" si="106"/>
        <v>162</v>
      </c>
      <c r="D302" s="3" t="s">
        <v>261</v>
      </c>
      <c r="E302" s="225" t="str">
        <f>_xlfn.XLOOKUP(D302, '[1]Парный рейтинг'!$D$10:$D$826,'[1]Парный рейтинг'!$P$10:$P$826, "")</f>
        <v/>
      </c>
      <c r="F302" s="172" t="str">
        <f t="shared" si="87"/>
        <v/>
      </c>
      <c r="G302" s="207" t="e">
        <f t="shared" si="88"/>
        <v>#VALUE!</v>
      </c>
      <c r="H302" s="176" t="str">
        <f t="shared" si="107"/>
        <v/>
      </c>
      <c r="I302" s="27" t="str">
        <f t="shared" si="89"/>
        <v>3,5</v>
      </c>
      <c r="J302" s="208">
        <v>3.5</v>
      </c>
      <c r="K302" s="24" t="s">
        <v>797</v>
      </c>
      <c r="L302" s="2">
        <f t="shared" si="90"/>
        <v>0</v>
      </c>
      <c r="M302" s="5">
        <f t="shared" si="91"/>
        <v>3.5</v>
      </c>
      <c r="N302" s="196">
        <f t="shared" si="92"/>
        <v>0</v>
      </c>
      <c r="O302" s="196">
        <f t="shared" si="93"/>
        <v>0</v>
      </c>
      <c r="P302" s="17" t="str">
        <f t="shared" si="94"/>
        <v/>
      </c>
      <c r="Q302" s="16" t="str">
        <f t="shared" si="95"/>
        <v>n/a</v>
      </c>
      <c r="R302" s="10" t="e">
        <f t="shared" si="96"/>
        <v>#VALUE!</v>
      </c>
      <c r="S302" s="25">
        <f t="shared" si="97"/>
        <v>0</v>
      </c>
      <c r="T302" s="11">
        <f t="shared" si="98"/>
        <v>0</v>
      </c>
      <c r="U302" s="12" t="str">
        <f t="shared" si="99"/>
        <v xml:space="preserve"> </v>
      </c>
      <c r="V302" s="13">
        <f t="shared" si="100"/>
        <v>0</v>
      </c>
      <c r="W302" s="53">
        <f t="shared" si="101"/>
        <v>0</v>
      </c>
      <c r="X302" s="54">
        <f t="shared" si="102"/>
        <v>0</v>
      </c>
      <c r="Y302" s="15" t="str">
        <f t="shared" si="103"/>
        <v>-</v>
      </c>
      <c r="Z302" s="54" t="s">
        <v>797</v>
      </c>
      <c r="AA302" s="12">
        <v>0</v>
      </c>
      <c r="AB302" s="54" t="s">
        <v>797</v>
      </c>
      <c r="AC302" s="12">
        <v>0</v>
      </c>
      <c r="AD302" s="54" t="s">
        <v>797</v>
      </c>
      <c r="AE302" s="12">
        <v>0</v>
      </c>
      <c r="AF302" s="54" t="s">
        <v>797</v>
      </c>
      <c r="AG302" s="12">
        <v>0</v>
      </c>
      <c r="AH302" s="54" t="s">
        <v>797</v>
      </c>
      <c r="AI302" s="12">
        <v>0</v>
      </c>
      <c r="AJ302" s="54" t="s">
        <v>797</v>
      </c>
      <c r="AK302" s="12">
        <v>0</v>
      </c>
      <c r="AL302" s="54" t="s">
        <v>797</v>
      </c>
      <c r="AM302" s="12">
        <v>0</v>
      </c>
      <c r="AN302" s="54" t="s">
        <v>797</v>
      </c>
      <c r="AO302" s="12">
        <v>0</v>
      </c>
      <c r="AP302" s="183" t="s">
        <v>895</v>
      </c>
      <c r="AQ302" s="194">
        <v>3.5</v>
      </c>
      <c r="AR302" s="195" t="s">
        <v>797</v>
      </c>
      <c r="AS302" s="180">
        <v>0</v>
      </c>
      <c r="AT302" s="181">
        <v>3.5</v>
      </c>
      <c r="AU302" s="188">
        <v>0</v>
      </c>
      <c r="AV302" s="188">
        <v>0</v>
      </c>
      <c r="AW302" s="188" t="s">
        <v>797</v>
      </c>
      <c r="AX302" s="95" t="s">
        <v>897</v>
      </c>
      <c r="AY302" s="96" t="e">
        <v>#VALUE!</v>
      </c>
      <c r="AZ302" s="97">
        <v>0</v>
      </c>
    </row>
    <row r="303" spans="3:52" ht="15" customHeight="1" x14ac:dyDescent="0.25">
      <c r="C303" s="90">
        <f t="shared" si="106"/>
        <v>163</v>
      </c>
      <c r="D303" s="3" t="s">
        <v>231</v>
      </c>
      <c r="E303" s="225" t="str">
        <f>_xlfn.XLOOKUP(D303, '[1]Парный рейтинг'!$D$10:$D$826,'[1]Парный рейтинг'!$P$10:$P$826, "")</f>
        <v/>
      </c>
      <c r="F303" s="172" t="str">
        <f t="shared" si="87"/>
        <v/>
      </c>
      <c r="G303" s="207" t="e">
        <f t="shared" si="88"/>
        <v>#VALUE!</v>
      </c>
      <c r="H303" s="176" t="str">
        <f t="shared" si="107"/>
        <v/>
      </c>
      <c r="I303" s="27" t="str">
        <f t="shared" si="89"/>
        <v>3,5</v>
      </c>
      <c r="J303" s="208">
        <v>3.5</v>
      </c>
      <c r="K303" s="24" t="s">
        <v>797</v>
      </c>
      <c r="L303" s="2">
        <f t="shared" si="90"/>
        <v>0</v>
      </c>
      <c r="M303" s="5">
        <f t="shared" si="91"/>
        <v>3.5</v>
      </c>
      <c r="N303" s="196">
        <f t="shared" si="92"/>
        <v>0</v>
      </c>
      <c r="O303" s="196">
        <f t="shared" si="93"/>
        <v>0</v>
      </c>
      <c r="P303" s="17" t="str">
        <f t="shared" si="94"/>
        <v/>
      </c>
      <c r="Q303" s="16" t="str">
        <f t="shared" si="95"/>
        <v>n/a</v>
      </c>
      <c r="R303" s="10" t="e">
        <f t="shared" si="96"/>
        <v>#VALUE!</v>
      </c>
      <c r="S303" s="25">
        <f t="shared" si="97"/>
        <v>0</v>
      </c>
      <c r="T303" s="11">
        <f t="shared" si="98"/>
        <v>0</v>
      </c>
      <c r="U303" s="12" t="str">
        <f t="shared" si="99"/>
        <v xml:space="preserve"> </v>
      </c>
      <c r="V303" s="13">
        <f t="shared" si="100"/>
        <v>0</v>
      </c>
      <c r="W303" s="53">
        <f t="shared" si="101"/>
        <v>0</v>
      </c>
      <c r="X303" s="54">
        <f t="shared" si="102"/>
        <v>0</v>
      </c>
      <c r="Y303" s="15" t="str">
        <f t="shared" si="103"/>
        <v>-</v>
      </c>
      <c r="Z303" s="54" t="s">
        <v>797</v>
      </c>
      <c r="AA303" s="12">
        <v>0</v>
      </c>
      <c r="AB303" s="54" t="s">
        <v>797</v>
      </c>
      <c r="AC303" s="12">
        <v>0</v>
      </c>
      <c r="AD303" s="54" t="s">
        <v>797</v>
      </c>
      <c r="AE303" s="12">
        <v>0</v>
      </c>
      <c r="AF303" s="54" t="s">
        <v>797</v>
      </c>
      <c r="AG303" s="12">
        <v>0</v>
      </c>
      <c r="AH303" s="54" t="s">
        <v>797</v>
      </c>
      <c r="AI303" s="12">
        <v>0</v>
      </c>
      <c r="AJ303" s="54" t="s">
        <v>797</v>
      </c>
      <c r="AK303" s="12">
        <v>0</v>
      </c>
      <c r="AL303" s="54" t="s">
        <v>797</v>
      </c>
      <c r="AM303" s="12">
        <v>0</v>
      </c>
      <c r="AN303" s="54" t="s">
        <v>797</v>
      </c>
      <c r="AO303" s="12">
        <v>0</v>
      </c>
      <c r="AP303" s="183" t="s">
        <v>895</v>
      </c>
      <c r="AQ303" s="194">
        <v>3.5</v>
      </c>
      <c r="AR303" s="195" t="s">
        <v>797</v>
      </c>
      <c r="AS303" s="180">
        <v>0</v>
      </c>
      <c r="AT303" s="181">
        <v>3.5</v>
      </c>
      <c r="AU303" s="188">
        <v>0</v>
      </c>
      <c r="AV303" s="188">
        <v>0</v>
      </c>
      <c r="AW303" s="188" t="s">
        <v>797</v>
      </c>
      <c r="AX303" s="95" t="s">
        <v>897</v>
      </c>
      <c r="AY303" s="96" t="e">
        <v>#VALUE!</v>
      </c>
      <c r="AZ303" s="97">
        <v>0</v>
      </c>
    </row>
    <row r="304" spans="3:52" ht="15" customHeight="1" x14ac:dyDescent="0.25">
      <c r="C304" s="90">
        <f t="shared" si="106"/>
        <v>164</v>
      </c>
      <c r="D304" s="3" t="s">
        <v>472</v>
      </c>
      <c r="E304" s="225" t="str">
        <f>_xlfn.XLOOKUP(D304, '[1]Парный рейтинг'!$D$10:$D$826,'[1]Парный рейтинг'!$P$10:$P$826, "")</f>
        <v/>
      </c>
      <c r="F304" s="172" t="str">
        <f t="shared" si="87"/>
        <v/>
      </c>
      <c r="G304" s="207" t="e">
        <f t="shared" si="88"/>
        <v>#VALUE!</v>
      </c>
      <c r="H304" s="176" t="str">
        <f t="shared" si="107"/>
        <v/>
      </c>
      <c r="I304" s="27" t="str">
        <f t="shared" si="89"/>
        <v>3,5</v>
      </c>
      <c r="J304" s="208">
        <v>3.5</v>
      </c>
      <c r="K304" s="24" t="s">
        <v>797</v>
      </c>
      <c r="L304" s="2">
        <f t="shared" si="90"/>
        <v>0</v>
      </c>
      <c r="M304" s="5">
        <f t="shared" si="91"/>
        <v>3.5</v>
      </c>
      <c r="N304" s="196">
        <f t="shared" si="92"/>
        <v>0</v>
      </c>
      <c r="O304" s="196">
        <f t="shared" si="93"/>
        <v>0</v>
      </c>
      <c r="P304" s="17" t="str">
        <f t="shared" si="94"/>
        <v/>
      </c>
      <c r="Q304" s="16" t="str">
        <f t="shared" si="95"/>
        <v>n/a</v>
      </c>
      <c r="R304" s="10" t="e">
        <f t="shared" si="96"/>
        <v>#VALUE!</v>
      </c>
      <c r="S304" s="25">
        <f t="shared" si="97"/>
        <v>0</v>
      </c>
      <c r="T304" s="11">
        <f t="shared" si="98"/>
        <v>0</v>
      </c>
      <c r="U304" s="12" t="str">
        <f t="shared" si="99"/>
        <v xml:space="preserve"> </v>
      </c>
      <c r="V304" s="13">
        <f t="shared" si="100"/>
        <v>0</v>
      </c>
      <c r="W304" s="53">
        <f t="shared" si="101"/>
        <v>0</v>
      </c>
      <c r="X304" s="54">
        <f t="shared" si="102"/>
        <v>0</v>
      </c>
      <c r="Y304" s="15" t="str">
        <f t="shared" si="103"/>
        <v>-</v>
      </c>
      <c r="Z304" s="54" t="s">
        <v>797</v>
      </c>
      <c r="AA304" s="12">
        <v>0</v>
      </c>
      <c r="AB304" s="54" t="s">
        <v>797</v>
      </c>
      <c r="AC304" s="12">
        <v>0</v>
      </c>
      <c r="AD304" s="54" t="s">
        <v>797</v>
      </c>
      <c r="AE304" s="12">
        <v>0</v>
      </c>
      <c r="AF304" s="54" t="s">
        <v>797</v>
      </c>
      <c r="AG304" s="12">
        <v>0</v>
      </c>
      <c r="AH304" s="54" t="s">
        <v>797</v>
      </c>
      <c r="AI304" s="12">
        <v>0</v>
      </c>
      <c r="AJ304" s="54" t="s">
        <v>797</v>
      </c>
      <c r="AK304" s="12">
        <v>0</v>
      </c>
      <c r="AL304" s="54" t="s">
        <v>797</v>
      </c>
      <c r="AM304" s="12">
        <v>0</v>
      </c>
      <c r="AN304" s="54" t="s">
        <v>797</v>
      </c>
      <c r="AO304" s="12">
        <v>0</v>
      </c>
      <c r="AP304" s="183" t="s">
        <v>895</v>
      </c>
      <c r="AQ304" s="194">
        <v>3.5</v>
      </c>
      <c r="AR304" s="195" t="s">
        <v>797</v>
      </c>
      <c r="AS304" s="180">
        <v>0</v>
      </c>
      <c r="AT304" s="181">
        <v>3.5</v>
      </c>
      <c r="AU304" s="188">
        <v>0.5</v>
      </c>
      <c r="AV304" s="188">
        <v>0</v>
      </c>
      <c r="AW304" s="188" t="s">
        <v>916</v>
      </c>
      <c r="AX304" s="95" t="s">
        <v>897</v>
      </c>
      <c r="AY304" s="96" t="e">
        <v>#VALUE!</v>
      </c>
      <c r="AZ304" s="97">
        <v>0</v>
      </c>
    </row>
    <row r="305" spans="3:52" ht="15" customHeight="1" x14ac:dyDescent="0.25">
      <c r="C305" s="90">
        <f t="shared" si="106"/>
        <v>165</v>
      </c>
      <c r="D305" s="3" t="s">
        <v>81</v>
      </c>
      <c r="E305" s="225" t="str">
        <f>_xlfn.XLOOKUP(D305, '[1]Парный рейтинг'!$D$10:$D$826,'[1]Парный рейтинг'!$P$10:$P$826, "")</f>
        <v/>
      </c>
      <c r="F305" s="172" t="str">
        <f t="shared" si="87"/>
        <v/>
      </c>
      <c r="G305" s="207" t="e">
        <f t="shared" si="88"/>
        <v>#VALUE!</v>
      </c>
      <c r="H305" s="176" t="str">
        <f t="shared" si="107"/>
        <v/>
      </c>
      <c r="I305" s="27" t="str">
        <f t="shared" si="89"/>
        <v>3,5</v>
      </c>
      <c r="J305" s="208">
        <v>3.5</v>
      </c>
      <c r="K305" s="24" t="s">
        <v>797</v>
      </c>
      <c r="L305" s="2">
        <f t="shared" si="90"/>
        <v>0</v>
      </c>
      <c r="M305" s="5">
        <f t="shared" si="91"/>
        <v>3.5</v>
      </c>
      <c r="N305" s="196">
        <f t="shared" si="92"/>
        <v>0</v>
      </c>
      <c r="O305" s="196">
        <f t="shared" si="93"/>
        <v>0</v>
      </c>
      <c r="P305" s="17" t="str">
        <f t="shared" si="94"/>
        <v/>
      </c>
      <c r="Q305" s="16" t="str">
        <f t="shared" si="95"/>
        <v>n/a</v>
      </c>
      <c r="R305" s="10" t="e">
        <f t="shared" si="96"/>
        <v>#VALUE!</v>
      </c>
      <c r="S305" s="25">
        <f t="shared" si="97"/>
        <v>0</v>
      </c>
      <c r="T305" s="11">
        <f t="shared" si="98"/>
        <v>0</v>
      </c>
      <c r="U305" s="12" t="str">
        <f t="shared" si="99"/>
        <v xml:space="preserve"> </v>
      </c>
      <c r="V305" s="13">
        <f t="shared" si="100"/>
        <v>0</v>
      </c>
      <c r="W305" s="53">
        <f t="shared" si="101"/>
        <v>0</v>
      </c>
      <c r="X305" s="54">
        <f t="shared" si="102"/>
        <v>0</v>
      </c>
      <c r="Y305" s="15" t="str">
        <f t="shared" si="103"/>
        <v>-</v>
      </c>
      <c r="Z305" s="54" t="s">
        <v>797</v>
      </c>
      <c r="AA305" s="12">
        <v>0</v>
      </c>
      <c r="AB305" s="54" t="s">
        <v>797</v>
      </c>
      <c r="AC305" s="12">
        <v>0</v>
      </c>
      <c r="AD305" s="54" t="s">
        <v>797</v>
      </c>
      <c r="AE305" s="12">
        <v>0</v>
      </c>
      <c r="AF305" s="54" t="s">
        <v>797</v>
      </c>
      <c r="AG305" s="12">
        <v>0</v>
      </c>
      <c r="AH305" s="54" t="s">
        <v>797</v>
      </c>
      <c r="AI305" s="12">
        <v>0</v>
      </c>
      <c r="AJ305" s="54" t="s">
        <v>797</v>
      </c>
      <c r="AK305" s="12">
        <v>0</v>
      </c>
      <c r="AL305" s="54" t="s">
        <v>797</v>
      </c>
      <c r="AM305" s="12">
        <v>0</v>
      </c>
      <c r="AN305" s="54" t="s">
        <v>797</v>
      </c>
      <c r="AO305" s="12">
        <v>0</v>
      </c>
      <c r="AP305" s="183" t="s">
        <v>895</v>
      </c>
      <c r="AQ305" s="194">
        <v>3.5</v>
      </c>
      <c r="AR305" s="195" t="s">
        <v>797</v>
      </c>
      <c r="AS305" s="180">
        <v>0</v>
      </c>
      <c r="AT305" s="181">
        <v>3.5</v>
      </c>
      <c r="AU305" s="188">
        <v>0</v>
      </c>
      <c r="AV305" s="188">
        <v>0</v>
      </c>
      <c r="AW305" s="188" t="s">
        <v>797</v>
      </c>
      <c r="AX305" s="95" t="s">
        <v>897</v>
      </c>
      <c r="AY305" s="96" t="e">
        <v>#VALUE!</v>
      </c>
      <c r="AZ305" s="97">
        <v>0</v>
      </c>
    </row>
    <row r="306" spans="3:52" ht="15" customHeight="1" x14ac:dyDescent="0.25">
      <c r="C306" s="90">
        <f t="shared" si="106"/>
        <v>166</v>
      </c>
      <c r="D306" s="3" t="s">
        <v>368</v>
      </c>
      <c r="E306" s="225" t="str">
        <f>_xlfn.XLOOKUP(D306, '[1]Парный рейтинг'!$D$10:$D$826,'[1]Парный рейтинг'!$P$10:$P$826, "")</f>
        <v/>
      </c>
      <c r="F306" s="172" t="str">
        <f t="shared" si="87"/>
        <v/>
      </c>
      <c r="G306" s="207" t="e">
        <f t="shared" si="88"/>
        <v>#VALUE!</v>
      </c>
      <c r="H306" s="176" t="str">
        <f t="shared" si="107"/>
        <v/>
      </c>
      <c r="I306" s="27" t="str">
        <f t="shared" si="89"/>
        <v>3,5</v>
      </c>
      <c r="J306" s="208">
        <v>3.5</v>
      </c>
      <c r="K306" s="24" t="s">
        <v>797</v>
      </c>
      <c r="L306" s="2">
        <f t="shared" si="90"/>
        <v>0</v>
      </c>
      <c r="M306" s="5">
        <f t="shared" si="91"/>
        <v>3.5</v>
      </c>
      <c r="N306" s="196">
        <f t="shared" si="92"/>
        <v>0</v>
      </c>
      <c r="O306" s="196">
        <f t="shared" si="93"/>
        <v>0</v>
      </c>
      <c r="P306" s="17" t="str">
        <f t="shared" si="94"/>
        <v/>
      </c>
      <c r="Q306" s="16" t="str">
        <f t="shared" si="95"/>
        <v>n/a</v>
      </c>
      <c r="R306" s="10" t="e">
        <f t="shared" si="96"/>
        <v>#VALUE!</v>
      </c>
      <c r="S306" s="25">
        <f t="shared" si="97"/>
        <v>0</v>
      </c>
      <c r="T306" s="11">
        <f t="shared" si="98"/>
        <v>0</v>
      </c>
      <c r="U306" s="12" t="str">
        <f t="shared" si="99"/>
        <v xml:space="preserve"> </v>
      </c>
      <c r="V306" s="13">
        <f t="shared" si="100"/>
        <v>0</v>
      </c>
      <c r="W306" s="53">
        <f t="shared" si="101"/>
        <v>0</v>
      </c>
      <c r="X306" s="54">
        <f t="shared" si="102"/>
        <v>0</v>
      </c>
      <c r="Y306" s="15" t="str">
        <f t="shared" si="103"/>
        <v>-</v>
      </c>
      <c r="Z306" s="54" t="s">
        <v>797</v>
      </c>
      <c r="AA306" s="12">
        <v>0</v>
      </c>
      <c r="AB306" s="54" t="s">
        <v>797</v>
      </c>
      <c r="AC306" s="12">
        <v>0</v>
      </c>
      <c r="AD306" s="54" t="s">
        <v>797</v>
      </c>
      <c r="AE306" s="12">
        <v>0</v>
      </c>
      <c r="AF306" s="54" t="s">
        <v>797</v>
      </c>
      <c r="AG306" s="12">
        <v>0</v>
      </c>
      <c r="AH306" s="54" t="s">
        <v>797</v>
      </c>
      <c r="AI306" s="12">
        <v>0</v>
      </c>
      <c r="AJ306" s="54" t="s">
        <v>797</v>
      </c>
      <c r="AK306" s="12">
        <v>0</v>
      </c>
      <c r="AL306" s="54" t="s">
        <v>797</v>
      </c>
      <c r="AM306" s="12">
        <v>0</v>
      </c>
      <c r="AN306" s="54" t="s">
        <v>797</v>
      </c>
      <c r="AO306" s="12">
        <v>0</v>
      </c>
      <c r="AP306" s="183" t="s">
        <v>895</v>
      </c>
      <c r="AQ306" s="194">
        <v>3.5</v>
      </c>
      <c r="AR306" s="195" t="s">
        <v>797</v>
      </c>
      <c r="AS306" s="180">
        <v>0</v>
      </c>
      <c r="AT306" s="181">
        <v>3.5</v>
      </c>
      <c r="AU306" s="188">
        <v>0</v>
      </c>
      <c r="AV306" s="188">
        <v>0</v>
      </c>
      <c r="AW306" s="188" t="s">
        <v>797</v>
      </c>
      <c r="AX306" s="95" t="s">
        <v>897</v>
      </c>
      <c r="AY306" s="96" t="e">
        <v>#VALUE!</v>
      </c>
      <c r="AZ306" s="97">
        <v>0</v>
      </c>
    </row>
    <row r="307" spans="3:52" ht="15" customHeight="1" x14ac:dyDescent="0.25">
      <c r="C307" s="90">
        <f t="shared" si="106"/>
        <v>167</v>
      </c>
      <c r="D307" s="3" t="s">
        <v>241</v>
      </c>
      <c r="E307" s="225" t="str">
        <f>_xlfn.XLOOKUP(D307, '[1]Парный рейтинг'!$D$10:$D$826,'[1]Парный рейтинг'!$P$10:$P$826, "")</f>
        <v/>
      </c>
      <c r="F307" s="172" t="str">
        <f t="shared" si="87"/>
        <v/>
      </c>
      <c r="G307" s="207" t="e">
        <f t="shared" si="88"/>
        <v>#VALUE!</v>
      </c>
      <c r="H307" s="176" t="str">
        <f t="shared" si="107"/>
        <v/>
      </c>
      <c r="I307" s="27" t="str">
        <f t="shared" si="89"/>
        <v>3,5</v>
      </c>
      <c r="J307" s="208">
        <v>3.5</v>
      </c>
      <c r="K307" s="24" t="s">
        <v>797</v>
      </c>
      <c r="L307" s="2">
        <f t="shared" si="90"/>
        <v>0</v>
      </c>
      <c r="M307" s="5">
        <f t="shared" si="91"/>
        <v>3.5</v>
      </c>
      <c r="N307" s="196">
        <f t="shared" si="92"/>
        <v>0</v>
      </c>
      <c r="O307" s="196">
        <f t="shared" si="93"/>
        <v>0</v>
      </c>
      <c r="P307" s="17" t="str">
        <f t="shared" si="94"/>
        <v/>
      </c>
      <c r="Q307" s="16" t="str">
        <f t="shared" si="95"/>
        <v>n/a</v>
      </c>
      <c r="R307" s="10" t="e">
        <f t="shared" si="96"/>
        <v>#VALUE!</v>
      </c>
      <c r="S307" s="25">
        <f t="shared" si="97"/>
        <v>0</v>
      </c>
      <c r="T307" s="11">
        <f t="shared" si="98"/>
        <v>0</v>
      </c>
      <c r="U307" s="12" t="str">
        <f t="shared" si="99"/>
        <v xml:space="preserve"> </v>
      </c>
      <c r="V307" s="13">
        <f t="shared" si="100"/>
        <v>0</v>
      </c>
      <c r="W307" s="53">
        <f t="shared" si="101"/>
        <v>0</v>
      </c>
      <c r="X307" s="54">
        <f t="shared" si="102"/>
        <v>0</v>
      </c>
      <c r="Y307" s="15" t="str">
        <f t="shared" si="103"/>
        <v>-</v>
      </c>
      <c r="Z307" s="54" t="s">
        <v>797</v>
      </c>
      <c r="AA307" s="12">
        <v>0</v>
      </c>
      <c r="AB307" s="54" t="s">
        <v>797</v>
      </c>
      <c r="AC307" s="12">
        <v>0</v>
      </c>
      <c r="AD307" s="54" t="s">
        <v>797</v>
      </c>
      <c r="AE307" s="12">
        <v>0</v>
      </c>
      <c r="AF307" s="54" t="s">
        <v>797</v>
      </c>
      <c r="AG307" s="12">
        <v>0</v>
      </c>
      <c r="AH307" s="54" t="s">
        <v>797</v>
      </c>
      <c r="AI307" s="12">
        <v>0</v>
      </c>
      <c r="AJ307" s="54" t="s">
        <v>797</v>
      </c>
      <c r="AK307" s="12">
        <v>0</v>
      </c>
      <c r="AL307" s="54" t="s">
        <v>797</v>
      </c>
      <c r="AM307" s="12">
        <v>0</v>
      </c>
      <c r="AN307" s="54" t="s">
        <v>797</v>
      </c>
      <c r="AO307" s="12">
        <v>0</v>
      </c>
      <c r="AP307" s="183" t="s">
        <v>895</v>
      </c>
      <c r="AQ307" s="194">
        <v>3.5</v>
      </c>
      <c r="AR307" s="195" t="s">
        <v>797</v>
      </c>
      <c r="AS307" s="180">
        <v>0</v>
      </c>
      <c r="AT307" s="181">
        <v>3.5</v>
      </c>
      <c r="AU307" s="188">
        <v>0</v>
      </c>
      <c r="AV307" s="188">
        <v>0</v>
      </c>
      <c r="AW307" s="188" t="s">
        <v>797</v>
      </c>
      <c r="AX307" s="95" t="s">
        <v>897</v>
      </c>
      <c r="AY307" s="96" t="e">
        <v>#VALUE!</v>
      </c>
      <c r="AZ307" s="97">
        <v>0</v>
      </c>
    </row>
    <row r="308" spans="3:52" ht="15" customHeight="1" x14ac:dyDescent="0.25">
      <c r="C308" s="90">
        <f t="shared" si="106"/>
        <v>168</v>
      </c>
      <c r="D308" s="3" t="s">
        <v>262</v>
      </c>
      <c r="E308" s="225" t="str">
        <f>_xlfn.XLOOKUP(D308, '[1]Парный рейтинг'!$D$10:$D$826,'[1]Парный рейтинг'!$P$10:$P$826, "")</f>
        <v/>
      </c>
      <c r="F308" s="172" t="str">
        <f t="shared" si="87"/>
        <v/>
      </c>
      <c r="G308" s="207" t="e">
        <f t="shared" si="88"/>
        <v>#VALUE!</v>
      </c>
      <c r="H308" s="176" t="str">
        <f t="shared" si="107"/>
        <v/>
      </c>
      <c r="I308" s="27" t="str">
        <f t="shared" si="89"/>
        <v>3,5</v>
      </c>
      <c r="J308" s="208">
        <v>3.5</v>
      </c>
      <c r="K308" s="24" t="s">
        <v>797</v>
      </c>
      <c r="L308" s="2">
        <f t="shared" si="90"/>
        <v>0</v>
      </c>
      <c r="M308" s="5">
        <f t="shared" si="91"/>
        <v>3.5</v>
      </c>
      <c r="N308" s="196">
        <f t="shared" si="92"/>
        <v>0</v>
      </c>
      <c r="O308" s="196">
        <f t="shared" si="93"/>
        <v>0</v>
      </c>
      <c r="P308" s="17" t="str">
        <f t="shared" si="94"/>
        <v/>
      </c>
      <c r="Q308" s="16" t="str">
        <f t="shared" si="95"/>
        <v>n/a</v>
      </c>
      <c r="R308" s="10" t="e">
        <f t="shared" si="96"/>
        <v>#VALUE!</v>
      </c>
      <c r="S308" s="25">
        <f t="shared" si="97"/>
        <v>0</v>
      </c>
      <c r="T308" s="11">
        <f t="shared" si="98"/>
        <v>0</v>
      </c>
      <c r="U308" s="12" t="str">
        <f t="shared" si="99"/>
        <v xml:space="preserve"> </v>
      </c>
      <c r="V308" s="13">
        <f t="shared" si="100"/>
        <v>0</v>
      </c>
      <c r="W308" s="53">
        <f t="shared" si="101"/>
        <v>0</v>
      </c>
      <c r="X308" s="54">
        <f t="shared" si="102"/>
        <v>0</v>
      </c>
      <c r="Y308" s="15" t="str">
        <f t="shared" si="103"/>
        <v>-</v>
      </c>
      <c r="Z308" s="54" t="s">
        <v>797</v>
      </c>
      <c r="AA308" s="12">
        <v>0</v>
      </c>
      <c r="AB308" s="54" t="s">
        <v>797</v>
      </c>
      <c r="AC308" s="12">
        <v>0</v>
      </c>
      <c r="AD308" s="54" t="s">
        <v>797</v>
      </c>
      <c r="AE308" s="12">
        <v>0</v>
      </c>
      <c r="AF308" s="54" t="s">
        <v>797</v>
      </c>
      <c r="AG308" s="12">
        <v>0</v>
      </c>
      <c r="AH308" s="54" t="s">
        <v>797</v>
      </c>
      <c r="AI308" s="12">
        <v>0</v>
      </c>
      <c r="AJ308" s="54" t="s">
        <v>797</v>
      </c>
      <c r="AK308" s="12">
        <v>0</v>
      </c>
      <c r="AL308" s="54" t="s">
        <v>797</v>
      </c>
      <c r="AM308" s="12">
        <v>0</v>
      </c>
      <c r="AN308" s="54" t="s">
        <v>797</v>
      </c>
      <c r="AO308" s="12">
        <v>0</v>
      </c>
      <c r="AP308" s="183" t="s">
        <v>895</v>
      </c>
      <c r="AQ308" s="194">
        <v>3.5</v>
      </c>
      <c r="AR308" s="195" t="s">
        <v>797</v>
      </c>
      <c r="AS308" s="180">
        <v>0</v>
      </c>
      <c r="AT308" s="181">
        <v>3.5</v>
      </c>
      <c r="AU308" s="188">
        <v>0</v>
      </c>
      <c r="AV308" s="188">
        <v>0</v>
      </c>
      <c r="AW308" s="188" t="s">
        <v>797</v>
      </c>
      <c r="AX308" s="95" t="s">
        <v>897</v>
      </c>
      <c r="AY308" s="96" t="e">
        <v>#VALUE!</v>
      </c>
      <c r="AZ308" s="97">
        <v>0</v>
      </c>
    </row>
    <row r="309" spans="3:52" ht="15" customHeight="1" x14ac:dyDescent="0.25">
      <c r="C309" s="90">
        <f t="shared" si="106"/>
        <v>169</v>
      </c>
      <c r="D309" s="3" t="s">
        <v>208</v>
      </c>
      <c r="E309" s="225" t="str">
        <f>_xlfn.XLOOKUP(D309, '[1]Парный рейтинг'!$D$10:$D$826,'[1]Парный рейтинг'!$P$10:$P$826, "")</f>
        <v/>
      </c>
      <c r="F309" s="172" t="str">
        <f t="shared" si="87"/>
        <v/>
      </c>
      <c r="G309" s="207" t="e">
        <f t="shared" si="88"/>
        <v>#VALUE!</v>
      </c>
      <c r="H309" s="176" t="str">
        <f t="shared" si="107"/>
        <v/>
      </c>
      <c r="I309" s="27" t="str">
        <f t="shared" si="89"/>
        <v>3,5</v>
      </c>
      <c r="J309" s="208">
        <v>3.5</v>
      </c>
      <c r="K309" s="24" t="s">
        <v>797</v>
      </c>
      <c r="L309" s="2">
        <f t="shared" si="90"/>
        <v>0</v>
      </c>
      <c r="M309" s="5">
        <f t="shared" si="91"/>
        <v>3.5</v>
      </c>
      <c r="N309" s="196">
        <f t="shared" si="92"/>
        <v>0</v>
      </c>
      <c r="O309" s="196">
        <f t="shared" si="93"/>
        <v>0</v>
      </c>
      <c r="P309" s="17" t="str">
        <f t="shared" si="94"/>
        <v/>
      </c>
      <c r="Q309" s="16" t="str">
        <f t="shared" si="95"/>
        <v>n/a</v>
      </c>
      <c r="R309" s="10" t="e">
        <f t="shared" si="96"/>
        <v>#VALUE!</v>
      </c>
      <c r="S309" s="25">
        <f t="shared" si="97"/>
        <v>0</v>
      </c>
      <c r="T309" s="11">
        <f t="shared" si="98"/>
        <v>0</v>
      </c>
      <c r="U309" s="12" t="str">
        <f t="shared" si="99"/>
        <v xml:space="preserve"> </v>
      </c>
      <c r="V309" s="13">
        <f t="shared" si="100"/>
        <v>0</v>
      </c>
      <c r="W309" s="53">
        <f t="shared" si="101"/>
        <v>0</v>
      </c>
      <c r="X309" s="54">
        <f t="shared" si="102"/>
        <v>0</v>
      </c>
      <c r="Y309" s="15" t="str">
        <f t="shared" si="103"/>
        <v>-</v>
      </c>
      <c r="Z309" s="54" t="s">
        <v>797</v>
      </c>
      <c r="AA309" s="12">
        <v>0</v>
      </c>
      <c r="AB309" s="54" t="s">
        <v>797</v>
      </c>
      <c r="AC309" s="12">
        <v>0</v>
      </c>
      <c r="AD309" s="54" t="s">
        <v>797</v>
      </c>
      <c r="AE309" s="12">
        <v>0</v>
      </c>
      <c r="AF309" s="54" t="s">
        <v>797</v>
      </c>
      <c r="AG309" s="12">
        <v>0</v>
      </c>
      <c r="AH309" s="54" t="s">
        <v>797</v>
      </c>
      <c r="AI309" s="12">
        <v>0</v>
      </c>
      <c r="AJ309" s="54" t="s">
        <v>797</v>
      </c>
      <c r="AK309" s="12">
        <v>0</v>
      </c>
      <c r="AL309" s="54" t="s">
        <v>797</v>
      </c>
      <c r="AM309" s="12">
        <v>0</v>
      </c>
      <c r="AN309" s="54" t="s">
        <v>797</v>
      </c>
      <c r="AO309" s="12">
        <v>0</v>
      </c>
      <c r="AP309" s="183" t="s">
        <v>895</v>
      </c>
      <c r="AQ309" s="194">
        <v>3.5</v>
      </c>
      <c r="AR309" s="195" t="s">
        <v>797</v>
      </c>
      <c r="AS309" s="180">
        <v>0</v>
      </c>
      <c r="AT309" s="181">
        <v>3.5</v>
      </c>
      <c r="AU309" s="188">
        <v>0</v>
      </c>
      <c r="AV309" s="188">
        <v>0</v>
      </c>
      <c r="AW309" s="188" t="s">
        <v>797</v>
      </c>
      <c r="AX309" s="95" t="s">
        <v>897</v>
      </c>
      <c r="AY309" s="96" t="e">
        <v>#VALUE!</v>
      </c>
      <c r="AZ309" s="97">
        <v>0</v>
      </c>
    </row>
    <row r="310" spans="3:52" ht="15" customHeight="1" x14ac:dyDescent="0.25">
      <c r="C310" s="90">
        <f t="shared" si="106"/>
        <v>170</v>
      </c>
      <c r="D310" s="3" t="s">
        <v>263</v>
      </c>
      <c r="E310" s="225" t="str">
        <f>_xlfn.XLOOKUP(D310, '[1]Парный рейтинг'!$D$10:$D$826,'[1]Парный рейтинг'!$P$10:$P$826, "")</f>
        <v/>
      </c>
      <c r="F310" s="172" t="str">
        <f t="shared" si="87"/>
        <v/>
      </c>
      <c r="G310" s="207" t="e">
        <f t="shared" si="88"/>
        <v>#VALUE!</v>
      </c>
      <c r="H310" s="176" t="str">
        <f t="shared" si="107"/>
        <v/>
      </c>
      <c r="I310" s="27" t="str">
        <f t="shared" si="89"/>
        <v>3,5</v>
      </c>
      <c r="J310" s="208">
        <v>3.5</v>
      </c>
      <c r="K310" s="24" t="s">
        <v>797</v>
      </c>
      <c r="L310" s="2">
        <f t="shared" si="90"/>
        <v>0</v>
      </c>
      <c r="M310" s="5">
        <f t="shared" si="91"/>
        <v>3.5</v>
      </c>
      <c r="N310" s="196">
        <f t="shared" si="92"/>
        <v>0</v>
      </c>
      <c r="O310" s="196">
        <f t="shared" si="93"/>
        <v>0</v>
      </c>
      <c r="P310" s="17" t="str">
        <f t="shared" si="94"/>
        <v/>
      </c>
      <c r="Q310" s="16" t="str">
        <f t="shared" si="95"/>
        <v>n/a</v>
      </c>
      <c r="R310" s="10" t="e">
        <f t="shared" si="96"/>
        <v>#VALUE!</v>
      </c>
      <c r="S310" s="25">
        <f t="shared" si="97"/>
        <v>0</v>
      </c>
      <c r="T310" s="11">
        <f t="shared" si="98"/>
        <v>0</v>
      </c>
      <c r="U310" s="12" t="str">
        <f t="shared" si="99"/>
        <v xml:space="preserve"> </v>
      </c>
      <c r="V310" s="13">
        <f t="shared" si="100"/>
        <v>0</v>
      </c>
      <c r="W310" s="53">
        <f t="shared" si="101"/>
        <v>0</v>
      </c>
      <c r="X310" s="54">
        <f t="shared" si="102"/>
        <v>0</v>
      </c>
      <c r="Y310" s="15" t="str">
        <f t="shared" si="103"/>
        <v>-</v>
      </c>
      <c r="Z310" s="54" t="s">
        <v>797</v>
      </c>
      <c r="AA310" s="12">
        <v>0</v>
      </c>
      <c r="AB310" s="54" t="s">
        <v>797</v>
      </c>
      <c r="AC310" s="12">
        <v>0</v>
      </c>
      <c r="AD310" s="54" t="s">
        <v>797</v>
      </c>
      <c r="AE310" s="12">
        <v>0</v>
      </c>
      <c r="AF310" s="54" t="s">
        <v>797</v>
      </c>
      <c r="AG310" s="12">
        <v>0</v>
      </c>
      <c r="AH310" s="54" t="s">
        <v>797</v>
      </c>
      <c r="AI310" s="12">
        <v>0</v>
      </c>
      <c r="AJ310" s="54" t="s">
        <v>797</v>
      </c>
      <c r="AK310" s="12">
        <v>0</v>
      </c>
      <c r="AL310" s="54" t="s">
        <v>797</v>
      </c>
      <c r="AM310" s="12">
        <v>0</v>
      </c>
      <c r="AN310" s="54" t="s">
        <v>797</v>
      </c>
      <c r="AO310" s="12">
        <v>0</v>
      </c>
      <c r="AP310" s="183" t="s">
        <v>895</v>
      </c>
      <c r="AQ310" s="194">
        <v>3.5</v>
      </c>
      <c r="AR310" s="195" t="s">
        <v>797</v>
      </c>
      <c r="AS310" s="180">
        <v>0</v>
      </c>
      <c r="AT310" s="181">
        <v>3.5</v>
      </c>
      <c r="AU310" s="188">
        <v>0</v>
      </c>
      <c r="AV310" s="188">
        <v>0</v>
      </c>
      <c r="AW310" s="188" t="s">
        <v>797</v>
      </c>
      <c r="AX310" s="95" t="s">
        <v>897</v>
      </c>
      <c r="AY310" s="96" t="e">
        <v>#VALUE!</v>
      </c>
      <c r="AZ310" s="97">
        <v>0</v>
      </c>
    </row>
    <row r="311" spans="3:52" ht="15" customHeight="1" x14ac:dyDescent="0.25">
      <c r="C311" s="90">
        <f t="shared" si="106"/>
        <v>171</v>
      </c>
      <c r="D311" s="3" t="s">
        <v>164</v>
      </c>
      <c r="E311" s="225" t="str">
        <f>_xlfn.XLOOKUP(D311, '[1]Парный рейтинг'!$D$10:$D$826,'[1]Парный рейтинг'!$P$10:$P$826, "")</f>
        <v/>
      </c>
      <c r="F311" s="172" t="str">
        <f t="shared" si="87"/>
        <v/>
      </c>
      <c r="G311" s="207" t="e">
        <f t="shared" si="88"/>
        <v>#VALUE!</v>
      </c>
      <c r="H311" s="176" t="str">
        <f t="shared" si="107"/>
        <v/>
      </c>
      <c r="I311" s="27" t="str">
        <f t="shared" si="89"/>
        <v>3,5</v>
      </c>
      <c r="J311" s="208">
        <v>3.5</v>
      </c>
      <c r="K311" s="24" t="s">
        <v>797</v>
      </c>
      <c r="L311" s="2">
        <f t="shared" si="90"/>
        <v>0</v>
      </c>
      <c r="M311" s="5">
        <f t="shared" si="91"/>
        <v>3.5</v>
      </c>
      <c r="N311" s="196">
        <f t="shared" si="92"/>
        <v>0</v>
      </c>
      <c r="O311" s="196">
        <f t="shared" si="93"/>
        <v>0</v>
      </c>
      <c r="P311" s="17" t="str">
        <f t="shared" si="94"/>
        <v/>
      </c>
      <c r="Q311" s="16" t="str">
        <f t="shared" si="95"/>
        <v>n/a</v>
      </c>
      <c r="R311" s="10" t="e">
        <f t="shared" si="96"/>
        <v>#VALUE!</v>
      </c>
      <c r="S311" s="25">
        <f t="shared" si="97"/>
        <v>0</v>
      </c>
      <c r="T311" s="11">
        <f t="shared" si="98"/>
        <v>0</v>
      </c>
      <c r="U311" s="12" t="str">
        <f t="shared" si="99"/>
        <v xml:space="preserve"> </v>
      </c>
      <c r="V311" s="13">
        <f t="shared" si="100"/>
        <v>0</v>
      </c>
      <c r="W311" s="53">
        <f t="shared" si="101"/>
        <v>0</v>
      </c>
      <c r="X311" s="54">
        <f t="shared" si="102"/>
        <v>0</v>
      </c>
      <c r="Y311" s="15" t="str">
        <f t="shared" si="103"/>
        <v>-</v>
      </c>
      <c r="Z311" s="54" t="s">
        <v>797</v>
      </c>
      <c r="AA311" s="12">
        <v>0</v>
      </c>
      <c r="AB311" s="54" t="s">
        <v>797</v>
      </c>
      <c r="AC311" s="12">
        <v>0</v>
      </c>
      <c r="AD311" s="54" t="s">
        <v>797</v>
      </c>
      <c r="AE311" s="12">
        <v>0</v>
      </c>
      <c r="AF311" s="54" t="s">
        <v>797</v>
      </c>
      <c r="AG311" s="12">
        <v>0</v>
      </c>
      <c r="AH311" s="54" t="s">
        <v>797</v>
      </c>
      <c r="AI311" s="12">
        <v>0</v>
      </c>
      <c r="AJ311" s="54" t="s">
        <v>797</v>
      </c>
      <c r="AK311" s="12">
        <v>0</v>
      </c>
      <c r="AL311" s="54" t="s">
        <v>797</v>
      </c>
      <c r="AM311" s="12">
        <v>0</v>
      </c>
      <c r="AN311" s="54" t="s">
        <v>797</v>
      </c>
      <c r="AO311" s="12">
        <v>0</v>
      </c>
      <c r="AP311" s="183" t="s">
        <v>895</v>
      </c>
      <c r="AQ311" s="194">
        <v>3.5</v>
      </c>
      <c r="AR311" s="195" t="s">
        <v>797</v>
      </c>
      <c r="AS311" s="180">
        <v>0</v>
      </c>
      <c r="AT311" s="181">
        <v>3.5</v>
      </c>
      <c r="AU311" s="188">
        <v>0</v>
      </c>
      <c r="AV311" s="188">
        <v>0</v>
      </c>
      <c r="AW311" s="188" t="s">
        <v>797</v>
      </c>
      <c r="AX311" s="95" t="s">
        <v>897</v>
      </c>
      <c r="AY311" s="96" t="e">
        <v>#VALUE!</v>
      </c>
      <c r="AZ311" s="97">
        <v>0</v>
      </c>
    </row>
    <row r="312" spans="3:52" ht="15" customHeight="1" x14ac:dyDescent="0.25">
      <c r="C312" s="90">
        <f t="shared" si="106"/>
        <v>172</v>
      </c>
      <c r="D312" s="3" t="s">
        <v>191</v>
      </c>
      <c r="E312" s="225" t="str">
        <f>_xlfn.XLOOKUP(D312, '[1]Парный рейтинг'!$D$10:$D$826,'[1]Парный рейтинг'!$P$10:$P$826, "")</f>
        <v/>
      </c>
      <c r="F312" s="172" t="str">
        <f t="shared" si="87"/>
        <v/>
      </c>
      <c r="G312" s="207" t="e">
        <f t="shared" si="88"/>
        <v>#VALUE!</v>
      </c>
      <c r="H312" s="176" t="str">
        <f t="shared" si="107"/>
        <v/>
      </c>
      <c r="I312" s="27" t="str">
        <f t="shared" si="89"/>
        <v>3,5</v>
      </c>
      <c r="J312" s="208">
        <v>3.5</v>
      </c>
      <c r="K312" s="24" t="s">
        <v>797</v>
      </c>
      <c r="L312" s="2">
        <f t="shared" si="90"/>
        <v>0</v>
      </c>
      <c r="M312" s="5">
        <f t="shared" si="91"/>
        <v>3.5</v>
      </c>
      <c r="N312" s="196">
        <f t="shared" si="92"/>
        <v>0</v>
      </c>
      <c r="O312" s="196">
        <f t="shared" si="93"/>
        <v>0</v>
      </c>
      <c r="P312" s="17" t="str">
        <f t="shared" si="94"/>
        <v/>
      </c>
      <c r="Q312" s="16" t="str">
        <f t="shared" si="95"/>
        <v>n/a</v>
      </c>
      <c r="R312" s="10" t="e">
        <f t="shared" si="96"/>
        <v>#VALUE!</v>
      </c>
      <c r="S312" s="25">
        <f t="shared" si="97"/>
        <v>0</v>
      </c>
      <c r="T312" s="11">
        <f t="shared" si="98"/>
        <v>0</v>
      </c>
      <c r="U312" s="12" t="str">
        <f t="shared" si="99"/>
        <v xml:space="preserve"> </v>
      </c>
      <c r="V312" s="13">
        <f t="shared" si="100"/>
        <v>0</v>
      </c>
      <c r="W312" s="53">
        <f t="shared" si="101"/>
        <v>0</v>
      </c>
      <c r="X312" s="54">
        <f t="shared" si="102"/>
        <v>0</v>
      </c>
      <c r="Y312" s="15" t="str">
        <f t="shared" si="103"/>
        <v>-</v>
      </c>
      <c r="Z312" s="54" t="s">
        <v>797</v>
      </c>
      <c r="AA312" s="12">
        <v>0</v>
      </c>
      <c r="AB312" s="54" t="s">
        <v>797</v>
      </c>
      <c r="AC312" s="12">
        <v>0</v>
      </c>
      <c r="AD312" s="54" t="s">
        <v>797</v>
      </c>
      <c r="AE312" s="12">
        <v>0</v>
      </c>
      <c r="AF312" s="54" t="s">
        <v>797</v>
      </c>
      <c r="AG312" s="12">
        <v>0</v>
      </c>
      <c r="AH312" s="54" t="s">
        <v>797</v>
      </c>
      <c r="AI312" s="12">
        <v>0</v>
      </c>
      <c r="AJ312" s="54" t="s">
        <v>797</v>
      </c>
      <c r="AK312" s="12">
        <v>0</v>
      </c>
      <c r="AL312" s="54" t="s">
        <v>797</v>
      </c>
      <c r="AM312" s="12">
        <v>0</v>
      </c>
      <c r="AN312" s="54" t="s">
        <v>797</v>
      </c>
      <c r="AO312" s="12">
        <v>0</v>
      </c>
      <c r="AP312" s="183" t="s">
        <v>895</v>
      </c>
      <c r="AQ312" s="194">
        <v>3.5</v>
      </c>
      <c r="AR312" s="195" t="s">
        <v>797</v>
      </c>
      <c r="AS312" s="180">
        <v>0</v>
      </c>
      <c r="AT312" s="181">
        <v>3.5</v>
      </c>
      <c r="AU312" s="188">
        <v>0</v>
      </c>
      <c r="AV312" s="188">
        <v>0</v>
      </c>
      <c r="AW312" s="188" t="s">
        <v>797</v>
      </c>
      <c r="AX312" s="95" t="s">
        <v>897</v>
      </c>
      <c r="AY312" s="96" t="e">
        <v>#VALUE!</v>
      </c>
      <c r="AZ312" s="97">
        <v>0</v>
      </c>
    </row>
    <row r="313" spans="3:52" ht="15" customHeight="1" x14ac:dyDescent="0.25">
      <c r="C313" s="90">
        <f t="shared" si="106"/>
        <v>173</v>
      </c>
      <c r="D313" s="3" t="s">
        <v>264</v>
      </c>
      <c r="E313" s="225" t="str">
        <f>_xlfn.XLOOKUP(D313, '[1]Парный рейтинг'!$D$10:$D$826,'[1]Парный рейтинг'!$P$10:$P$826, "")</f>
        <v/>
      </c>
      <c r="F313" s="172" t="str">
        <f t="shared" si="87"/>
        <v/>
      </c>
      <c r="G313" s="207" t="e">
        <f t="shared" si="88"/>
        <v>#VALUE!</v>
      </c>
      <c r="H313" s="176" t="str">
        <f t="shared" si="107"/>
        <v/>
      </c>
      <c r="I313" s="27" t="str">
        <f t="shared" si="89"/>
        <v>3,5</v>
      </c>
      <c r="J313" s="208">
        <v>3.5</v>
      </c>
      <c r="K313" s="24" t="s">
        <v>797</v>
      </c>
      <c r="L313" s="2">
        <f t="shared" si="90"/>
        <v>0</v>
      </c>
      <c r="M313" s="5">
        <f t="shared" si="91"/>
        <v>3.5</v>
      </c>
      <c r="N313" s="196">
        <f t="shared" si="92"/>
        <v>0</v>
      </c>
      <c r="O313" s="196">
        <f t="shared" si="93"/>
        <v>0</v>
      </c>
      <c r="P313" s="17" t="str">
        <f t="shared" si="94"/>
        <v/>
      </c>
      <c r="Q313" s="16" t="str">
        <f t="shared" si="95"/>
        <v>n/a</v>
      </c>
      <c r="R313" s="10" t="e">
        <f t="shared" si="96"/>
        <v>#VALUE!</v>
      </c>
      <c r="S313" s="25">
        <f t="shared" si="97"/>
        <v>0</v>
      </c>
      <c r="T313" s="11">
        <f t="shared" si="98"/>
        <v>0</v>
      </c>
      <c r="U313" s="12" t="str">
        <f t="shared" si="99"/>
        <v xml:space="preserve"> </v>
      </c>
      <c r="V313" s="13">
        <f t="shared" si="100"/>
        <v>0</v>
      </c>
      <c r="W313" s="53">
        <f t="shared" si="101"/>
        <v>0</v>
      </c>
      <c r="X313" s="54">
        <f t="shared" si="102"/>
        <v>0</v>
      </c>
      <c r="Y313" s="15" t="str">
        <f t="shared" si="103"/>
        <v>-</v>
      </c>
      <c r="Z313" s="54" t="s">
        <v>797</v>
      </c>
      <c r="AA313" s="12">
        <v>0</v>
      </c>
      <c r="AB313" s="54" t="s">
        <v>797</v>
      </c>
      <c r="AC313" s="12">
        <v>0</v>
      </c>
      <c r="AD313" s="54" t="s">
        <v>797</v>
      </c>
      <c r="AE313" s="12">
        <v>0</v>
      </c>
      <c r="AF313" s="54" t="s">
        <v>797</v>
      </c>
      <c r="AG313" s="12">
        <v>0</v>
      </c>
      <c r="AH313" s="54" t="s">
        <v>797</v>
      </c>
      <c r="AI313" s="12">
        <v>0</v>
      </c>
      <c r="AJ313" s="54" t="s">
        <v>797</v>
      </c>
      <c r="AK313" s="12">
        <v>0</v>
      </c>
      <c r="AL313" s="54" t="s">
        <v>797</v>
      </c>
      <c r="AM313" s="12">
        <v>0</v>
      </c>
      <c r="AN313" s="54" t="s">
        <v>797</v>
      </c>
      <c r="AO313" s="12">
        <v>0</v>
      </c>
      <c r="AP313" s="183" t="s">
        <v>895</v>
      </c>
      <c r="AQ313" s="194">
        <v>3.5</v>
      </c>
      <c r="AR313" s="195" t="s">
        <v>797</v>
      </c>
      <c r="AS313" s="180">
        <v>0</v>
      </c>
      <c r="AT313" s="181">
        <v>3.5</v>
      </c>
      <c r="AU313" s="188">
        <v>0</v>
      </c>
      <c r="AV313" s="188">
        <v>0</v>
      </c>
      <c r="AW313" s="188" t="s">
        <v>797</v>
      </c>
      <c r="AX313" s="95" t="s">
        <v>897</v>
      </c>
      <c r="AY313" s="96" t="e">
        <v>#VALUE!</v>
      </c>
      <c r="AZ313" s="97">
        <v>0</v>
      </c>
    </row>
    <row r="314" spans="3:52" ht="15" customHeight="1" x14ac:dyDescent="0.25">
      <c r="C314" s="90">
        <f t="shared" si="106"/>
        <v>174</v>
      </c>
      <c r="D314" s="3" t="s">
        <v>399</v>
      </c>
      <c r="E314" s="225" t="str">
        <f>_xlfn.XLOOKUP(D314, '[1]Парный рейтинг'!$D$10:$D$826,'[1]Парный рейтинг'!$P$10:$P$826, "")</f>
        <v/>
      </c>
      <c r="F314" s="172" t="str">
        <f t="shared" si="87"/>
        <v/>
      </c>
      <c r="G314" s="207" t="e">
        <f t="shared" si="88"/>
        <v>#VALUE!</v>
      </c>
      <c r="H314" s="176" t="str">
        <f t="shared" si="107"/>
        <v/>
      </c>
      <c r="I314" s="27" t="str">
        <f t="shared" si="89"/>
        <v>3,5</v>
      </c>
      <c r="J314" s="208">
        <v>3.5</v>
      </c>
      <c r="K314" s="24" t="s">
        <v>797</v>
      </c>
      <c r="L314" s="2">
        <f t="shared" si="90"/>
        <v>0</v>
      </c>
      <c r="M314" s="5">
        <f t="shared" si="91"/>
        <v>3.5</v>
      </c>
      <c r="N314" s="196">
        <f t="shared" si="92"/>
        <v>0</v>
      </c>
      <c r="O314" s="196">
        <f t="shared" si="93"/>
        <v>0</v>
      </c>
      <c r="P314" s="17" t="str">
        <f t="shared" si="94"/>
        <v/>
      </c>
      <c r="Q314" s="16" t="str">
        <f t="shared" si="95"/>
        <v>n/a</v>
      </c>
      <c r="R314" s="10" t="e">
        <f t="shared" si="96"/>
        <v>#VALUE!</v>
      </c>
      <c r="S314" s="25">
        <f t="shared" si="97"/>
        <v>0</v>
      </c>
      <c r="T314" s="11">
        <f t="shared" si="98"/>
        <v>0</v>
      </c>
      <c r="U314" s="12" t="str">
        <f t="shared" si="99"/>
        <v xml:space="preserve"> </v>
      </c>
      <c r="V314" s="13">
        <f t="shared" si="100"/>
        <v>0</v>
      </c>
      <c r="W314" s="53">
        <f t="shared" si="101"/>
        <v>0</v>
      </c>
      <c r="X314" s="54">
        <f t="shared" si="102"/>
        <v>0</v>
      </c>
      <c r="Y314" s="15" t="str">
        <f t="shared" si="103"/>
        <v>-</v>
      </c>
      <c r="Z314" s="54" t="s">
        <v>797</v>
      </c>
      <c r="AA314" s="12">
        <v>0</v>
      </c>
      <c r="AB314" s="54" t="s">
        <v>797</v>
      </c>
      <c r="AC314" s="12">
        <v>0</v>
      </c>
      <c r="AD314" s="54" t="s">
        <v>797</v>
      </c>
      <c r="AE314" s="12">
        <v>0</v>
      </c>
      <c r="AF314" s="54" t="s">
        <v>797</v>
      </c>
      <c r="AG314" s="12">
        <v>0</v>
      </c>
      <c r="AH314" s="54" t="s">
        <v>797</v>
      </c>
      <c r="AI314" s="12">
        <v>0</v>
      </c>
      <c r="AJ314" s="54" t="s">
        <v>797</v>
      </c>
      <c r="AK314" s="12">
        <v>0</v>
      </c>
      <c r="AL314" s="54" t="s">
        <v>797</v>
      </c>
      <c r="AM314" s="12">
        <v>0</v>
      </c>
      <c r="AN314" s="54" t="s">
        <v>797</v>
      </c>
      <c r="AO314" s="12">
        <v>0</v>
      </c>
      <c r="AP314" s="183" t="s">
        <v>895</v>
      </c>
      <c r="AQ314" s="194">
        <v>3.5</v>
      </c>
      <c r="AR314" s="195" t="s">
        <v>797</v>
      </c>
      <c r="AS314" s="180">
        <v>0</v>
      </c>
      <c r="AT314" s="181">
        <v>3.5</v>
      </c>
      <c r="AU314" s="188">
        <v>0.5</v>
      </c>
      <c r="AV314" s="188">
        <v>-1</v>
      </c>
      <c r="AW314" s="188" t="s">
        <v>907</v>
      </c>
      <c r="AX314" s="95" t="s">
        <v>897</v>
      </c>
      <c r="AY314" s="96" t="e">
        <v>#VALUE!</v>
      </c>
      <c r="AZ314" s="97">
        <v>0</v>
      </c>
    </row>
    <row r="315" spans="3:52" ht="15" customHeight="1" x14ac:dyDescent="0.25">
      <c r="C315" s="90">
        <f t="shared" si="106"/>
        <v>175</v>
      </c>
      <c r="D315" s="3" t="s">
        <v>234</v>
      </c>
      <c r="E315" s="225" t="str">
        <f>_xlfn.XLOOKUP(D315, '[1]Парный рейтинг'!$D$10:$D$826,'[1]Парный рейтинг'!$P$10:$P$826, "")</f>
        <v/>
      </c>
      <c r="F315" s="172" t="str">
        <f t="shared" si="87"/>
        <v/>
      </c>
      <c r="G315" s="207" t="e">
        <f t="shared" si="88"/>
        <v>#VALUE!</v>
      </c>
      <c r="H315" s="176" t="str">
        <f t="shared" si="107"/>
        <v/>
      </c>
      <c r="I315" s="27" t="str">
        <f t="shared" si="89"/>
        <v>3,5</v>
      </c>
      <c r="J315" s="208">
        <v>3.5</v>
      </c>
      <c r="K315" s="24" t="s">
        <v>797</v>
      </c>
      <c r="L315" s="2">
        <f t="shared" si="90"/>
        <v>0</v>
      </c>
      <c r="M315" s="5">
        <f t="shared" si="91"/>
        <v>3.5</v>
      </c>
      <c r="N315" s="196">
        <f t="shared" si="92"/>
        <v>0</v>
      </c>
      <c r="O315" s="196">
        <f t="shared" si="93"/>
        <v>0</v>
      </c>
      <c r="P315" s="17" t="str">
        <f t="shared" si="94"/>
        <v/>
      </c>
      <c r="Q315" s="16" t="str">
        <f t="shared" si="95"/>
        <v>n/a</v>
      </c>
      <c r="R315" s="10" t="e">
        <f t="shared" si="96"/>
        <v>#VALUE!</v>
      </c>
      <c r="S315" s="25">
        <f t="shared" si="97"/>
        <v>0</v>
      </c>
      <c r="T315" s="11">
        <f t="shared" si="98"/>
        <v>0</v>
      </c>
      <c r="U315" s="12" t="str">
        <f t="shared" si="99"/>
        <v xml:space="preserve"> </v>
      </c>
      <c r="V315" s="13">
        <f t="shared" si="100"/>
        <v>0</v>
      </c>
      <c r="W315" s="53">
        <f t="shared" si="101"/>
        <v>0</v>
      </c>
      <c r="X315" s="54">
        <f t="shared" si="102"/>
        <v>0</v>
      </c>
      <c r="Y315" s="15" t="str">
        <f t="shared" si="103"/>
        <v>-</v>
      </c>
      <c r="Z315" s="54" t="s">
        <v>797</v>
      </c>
      <c r="AA315" s="12">
        <v>0</v>
      </c>
      <c r="AB315" s="54" t="s">
        <v>797</v>
      </c>
      <c r="AC315" s="12">
        <v>0</v>
      </c>
      <c r="AD315" s="54" t="s">
        <v>797</v>
      </c>
      <c r="AE315" s="12">
        <v>0</v>
      </c>
      <c r="AF315" s="54" t="s">
        <v>797</v>
      </c>
      <c r="AG315" s="12">
        <v>0</v>
      </c>
      <c r="AH315" s="54" t="s">
        <v>797</v>
      </c>
      <c r="AI315" s="12">
        <v>0</v>
      </c>
      <c r="AJ315" s="54" t="s">
        <v>797</v>
      </c>
      <c r="AK315" s="12">
        <v>0</v>
      </c>
      <c r="AL315" s="54" t="s">
        <v>797</v>
      </c>
      <c r="AM315" s="12">
        <v>0</v>
      </c>
      <c r="AN315" s="54" t="s">
        <v>797</v>
      </c>
      <c r="AO315" s="12">
        <v>0</v>
      </c>
      <c r="AP315" s="183" t="s">
        <v>895</v>
      </c>
      <c r="AQ315" s="194">
        <v>3.5</v>
      </c>
      <c r="AR315" s="195" t="s">
        <v>797</v>
      </c>
      <c r="AS315" s="180">
        <v>0</v>
      </c>
      <c r="AT315" s="181">
        <v>3.5</v>
      </c>
      <c r="AU315" s="188">
        <v>0</v>
      </c>
      <c r="AV315" s="188">
        <v>0</v>
      </c>
      <c r="AW315" s="188" t="s">
        <v>797</v>
      </c>
      <c r="AX315" s="95" t="s">
        <v>897</v>
      </c>
      <c r="AY315" s="96" t="e">
        <v>#VALUE!</v>
      </c>
      <c r="AZ315" s="97">
        <v>0</v>
      </c>
    </row>
    <row r="316" spans="3:52" ht="15" customHeight="1" x14ac:dyDescent="0.25">
      <c r="C316" s="90">
        <f t="shared" si="106"/>
        <v>176</v>
      </c>
      <c r="D316" s="3" t="s">
        <v>251</v>
      </c>
      <c r="E316" s="225" t="str">
        <f>_xlfn.XLOOKUP(D316, '[1]Парный рейтинг'!$D$10:$D$826,'[1]Парный рейтинг'!$P$10:$P$826, "")</f>
        <v/>
      </c>
      <c r="F316" s="172" t="str">
        <f t="shared" si="87"/>
        <v/>
      </c>
      <c r="G316" s="207" t="e">
        <f t="shared" si="88"/>
        <v>#VALUE!</v>
      </c>
      <c r="H316" s="176" t="str">
        <f t="shared" si="107"/>
        <v/>
      </c>
      <c r="I316" s="27" t="str">
        <f t="shared" si="89"/>
        <v>3,5</v>
      </c>
      <c r="J316" s="208">
        <v>3.5</v>
      </c>
      <c r="K316" s="24" t="s">
        <v>797</v>
      </c>
      <c r="L316" s="2">
        <f t="shared" si="90"/>
        <v>0</v>
      </c>
      <c r="M316" s="5">
        <f t="shared" si="91"/>
        <v>3.5</v>
      </c>
      <c r="N316" s="196">
        <f t="shared" si="92"/>
        <v>0</v>
      </c>
      <c r="O316" s="196">
        <f t="shared" si="93"/>
        <v>0</v>
      </c>
      <c r="P316" s="17" t="str">
        <f t="shared" si="94"/>
        <v/>
      </c>
      <c r="Q316" s="16" t="str">
        <f t="shared" si="95"/>
        <v>n/a</v>
      </c>
      <c r="R316" s="10" t="e">
        <f t="shared" si="96"/>
        <v>#VALUE!</v>
      </c>
      <c r="S316" s="25">
        <f t="shared" si="97"/>
        <v>0</v>
      </c>
      <c r="T316" s="11">
        <f t="shared" si="98"/>
        <v>0</v>
      </c>
      <c r="U316" s="12" t="str">
        <f t="shared" si="99"/>
        <v xml:space="preserve"> </v>
      </c>
      <c r="V316" s="13">
        <f t="shared" si="100"/>
        <v>0</v>
      </c>
      <c r="W316" s="53">
        <f t="shared" si="101"/>
        <v>0</v>
      </c>
      <c r="X316" s="54">
        <f t="shared" si="102"/>
        <v>0</v>
      </c>
      <c r="Y316" s="15" t="str">
        <f t="shared" si="103"/>
        <v>-</v>
      </c>
      <c r="Z316" s="54" t="s">
        <v>797</v>
      </c>
      <c r="AA316" s="12">
        <v>0</v>
      </c>
      <c r="AB316" s="54" t="s">
        <v>797</v>
      </c>
      <c r="AC316" s="12">
        <v>0</v>
      </c>
      <c r="AD316" s="54" t="s">
        <v>797</v>
      </c>
      <c r="AE316" s="12">
        <v>0</v>
      </c>
      <c r="AF316" s="54" t="s">
        <v>797</v>
      </c>
      <c r="AG316" s="12">
        <v>0</v>
      </c>
      <c r="AH316" s="54" t="s">
        <v>797</v>
      </c>
      <c r="AI316" s="12">
        <v>0</v>
      </c>
      <c r="AJ316" s="54" t="s">
        <v>797</v>
      </c>
      <c r="AK316" s="12">
        <v>0</v>
      </c>
      <c r="AL316" s="54" t="s">
        <v>797</v>
      </c>
      <c r="AM316" s="12">
        <v>0</v>
      </c>
      <c r="AN316" s="54" t="s">
        <v>797</v>
      </c>
      <c r="AO316" s="12">
        <v>0</v>
      </c>
      <c r="AP316" s="183" t="s">
        <v>895</v>
      </c>
      <c r="AQ316" s="194">
        <v>3.5</v>
      </c>
      <c r="AR316" s="195" t="s">
        <v>797</v>
      </c>
      <c r="AS316" s="180">
        <v>0</v>
      </c>
      <c r="AT316" s="181">
        <v>3.5</v>
      </c>
      <c r="AU316" s="188">
        <v>0</v>
      </c>
      <c r="AV316" s="188">
        <v>0</v>
      </c>
      <c r="AW316" s="188" t="s">
        <v>797</v>
      </c>
      <c r="AX316" s="95" t="s">
        <v>897</v>
      </c>
      <c r="AY316" s="96" t="e">
        <v>#VALUE!</v>
      </c>
      <c r="AZ316" s="97">
        <v>0</v>
      </c>
    </row>
    <row r="317" spans="3:52" ht="15" customHeight="1" x14ac:dyDescent="0.25">
      <c r="C317" s="90">
        <f t="shared" si="106"/>
        <v>177</v>
      </c>
      <c r="D317" s="3" t="s">
        <v>225</v>
      </c>
      <c r="E317" s="225" t="str">
        <f>_xlfn.XLOOKUP(D317, '[1]Парный рейтинг'!$D$10:$D$826,'[1]Парный рейтинг'!$P$10:$P$826, "")</f>
        <v/>
      </c>
      <c r="F317" s="172" t="str">
        <f t="shared" si="87"/>
        <v/>
      </c>
      <c r="G317" s="207" t="e">
        <f t="shared" si="88"/>
        <v>#VALUE!</v>
      </c>
      <c r="H317" s="176" t="str">
        <f t="shared" si="107"/>
        <v/>
      </c>
      <c r="I317" s="27" t="str">
        <f t="shared" si="89"/>
        <v>3,5</v>
      </c>
      <c r="J317" s="208">
        <v>3.5</v>
      </c>
      <c r="K317" s="24" t="s">
        <v>797</v>
      </c>
      <c r="L317" s="2">
        <f t="shared" si="90"/>
        <v>0</v>
      </c>
      <c r="M317" s="5">
        <f t="shared" si="91"/>
        <v>3.5</v>
      </c>
      <c r="N317" s="196">
        <f t="shared" si="92"/>
        <v>0</v>
      </c>
      <c r="O317" s="196">
        <f t="shared" si="93"/>
        <v>0</v>
      </c>
      <c r="P317" s="17" t="str">
        <f t="shared" si="94"/>
        <v/>
      </c>
      <c r="Q317" s="16" t="str">
        <f t="shared" si="95"/>
        <v>n/a</v>
      </c>
      <c r="R317" s="10" t="e">
        <f t="shared" si="96"/>
        <v>#VALUE!</v>
      </c>
      <c r="S317" s="25">
        <f t="shared" si="97"/>
        <v>0</v>
      </c>
      <c r="T317" s="11">
        <f t="shared" si="98"/>
        <v>0</v>
      </c>
      <c r="U317" s="12" t="str">
        <f t="shared" si="99"/>
        <v xml:space="preserve"> </v>
      </c>
      <c r="V317" s="13">
        <f t="shared" si="100"/>
        <v>0</v>
      </c>
      <c r="W317" s="53">
        <f t="shared" si="101"/>
        <v>0</v>
      </c>
      <c r="X317" s="54">
        <f t="shared" si="102"/>
        <v>0</v>
      </c>
      <c r="Y317" s="15" t="str">
        <f t="shared" si="103"/>
        <v>-</v>
      </c>
      <c r="Z317" s="54" t="s">
        <v>797</v>
      </c>
      <c r="AA317" s="12">
        <v>0</v>
      </c>
      <c r="AB317" s="54" t="s">
        <v>797</v>
      </c>
      <c r="AC317" s="12">
        <v>0</v>
      </c>
      <c r="AD317" s="54" t="s">
        <v>797</v>
      </c>
      <c r="AE317" s="12">
        <v>0</v>
      </c>
      <c r="AF317" s="54" t="s">
        <v>797</v>
      </c>
      <c r="AG317" s="12">
        <v>0</v>
      </c>
      <c r="AH317" s="54" t="s">
        <v>797</v>
      </c>
      <c r="AI317" s="12">
        <v>0</v>
      </c>
      <c r="AJ317" s="54" t="s">
        <v>797</v>
      </c>
      <c r="AK317" s="12">
        <v>0</v>
      </c>
      <c r="AL317" s="54" t="s">
        <v>797</v>
      </c>
      <c r="AM317" s="12">
        <v>0</v>
      </c>
      <c r="AN317" s="54" t="s">
        <v>797</v>
      </c>
      <c r="AO317" s="12">
        <v>0</v>
      </c>
      <c r="AP317" s="183" t="s">
        <v>895</v>
      </c>
      <c r="AQ317" s="194">
        <v>3.5</v>
      </c>
      <c r="AR317" s="195" t="s">
        <v>797</v>
      </c>
      <c r="AS317" s="180">
        <v>0</v>
      </c>
      <c r="AT317" s="181">
        <v>3.5</v>
      </c>
      <c r="AU317" s="188">
        <v>0</v>
      </c>
      <c r="AV317" s="188">
        <v>0</v>
      </c>
      <c r="AW317" s="188" t="s">
        <v>797</v>
      </c>
      <c r="AX317" s="95" t="s">
        <v>897</v>
      </c>
      <c r="AY317" s="96" t="e">
        <v>#VALUE!</v>
      </c>
      <c r="AZ317" s="97">
        <v>0</v>
      </c>
    </row>
    <row r="318" spans="3:52" ht="15" customHeight="1" x14ac:dyDescent="0.25">
      <c r="C318" s="90">
        <f t="shared" si="106"/>
        <v>178</v>
      </c>
      <c r="D318" s="3" t="s">
        <v>265</v>
      </c>
      <c r="E318" s="225" t="str">
        <f>_xlfn.XLOOKUP(D318, '[1]Парный рейтинг'!$D$10:$D$826,'[1]Парный рейтинг'!$P$10:$P$826, "")</f>
        <v/>
      </c>
      <c r="F318" s="172" t="str">
        <f t="shared" si="87"/>
        <v/>
      </c>
      <c r="G318" s="207" t="e">
        <f t="shared" si="88"/>
        <v>#VALUE!</v>
      </c>
      <c r="H318" s="176" t="str">
        <f t="shared" si="107"/>
        <v/>
      </c>
      <c r="I318" s="27" t="str">
        <f t="shared" si="89"/>
        <v>3,5</v>
      </c>
      <c r="J318" s="208">
        <v>3.5</v>
      </c>
      <c r="K318" s="24" t="s">
        <v>797</v>
      </c>
      <c r="L318" s="2">
        <f t="shared" si="90"/>
        <v>0</v>
      </c>
      <c r="M318" s="5">
        <f t="shared" si="91"/>
        <v>3.5</v>
      </c>
      <c r="N318" s="196">
        <f t="shared" si="92"/>
        <v>0</v>
      </c>
      <c r="O318" s="196">
        <f t="shared" si="93"/>
        <v>0</v>
      </c>
      <c r="P318" s="17" t="str">
        <f t="shared" si="94"/>
        <v/>
      </c>
      <c r="Q318" s="16" t="str">
        <f t="shared" si="95"/>
        <v>n/a</v>
      </c>
      <c r="R318" s="10" t="e">
        <f t="shared" si="96"/>
        <v>#VALUE!</v>
      </c>
      <c r="S318" s="25">
        <f t="shared" si="97"/>
        <v>0</v>
      </c>
      <c r="T318" s="11">
        <f t="shared" si="98"/>
        <v>0</v>
      </c>
      <c r="U318" s="12" t="str">
        <f t="shared" si="99"/>
        <v xml:space="preserve"> </v>
      </c>
      <c r="V318" s="13">
        <f t="shared" si="100"/>
        <v>0</v>
      </c>
      <c r="W318" s="53">
        <f t="shared" si="101"/>
        <v>0</v>
      </c>
      <c r="X318" s="54">
        <f t="shared" si="102"/>
        <v>0</v>
      </c>
      <c r="Y318" s="15" t="str">
        <f t="shared" si="103"/>
        <v>-</v>
      </c>
      <c r="Z318" s="54" t="s">
        <v>797</v>
      </c>
      <c r="AA318" s="12">
        <v>0</v>
      </c>
      <c r="AB318" s="54" t="s">
        <v>797</v>
      </c>
      <c r="AC318" s="12">
        <v>0</v>
      </c>
      <c r="AD318" s="54" t="s">
        <v>797</v>
      </c>
      <c r="AE318" s="12">
        <v>0</v>
      </c>
      <c r="AF318" s="54" t="s">
        <v>797</v>
      </c>
      <c r="AG318" s="12">
        <v>0</v>
      </c>
      <c r="AH318" s="54" t="s">
        <v>797</v>
      </c>
      <c r="AI318" s="12">
        <v>0</v>
      </c>
      <c r="AJ318" s="54" t="s">
        <v>797</v>
      </c>
      <c r="AK318" s="12">
        <v>0</v>
      </c>
      <c r="AL318" s="54" t="s">
        <v>797</v>
      </c>
      <c r="AM318" s="12">
        <v>0</v>
      </c>
      <c r="AN318" s="54" t="s">
        <v>797</v>
      </c>
      <c r="AO318" s="12">
        <v>0</v>
      </c>
      <c r="AP318" s="183" t="s">
        <v>895</v>
      </c>
      <c r="AQ318" s="194">
        <v>3.5</v>
      </c>
      <c r="AR318" s="195" t="s">
        <v>797</v>
      </c>
      <c r="AS318" s="180">
        <v>0</v>
      </c>
      <c r="AT318" s="181">
        <v>3.5</v>
      </c>
      <c r="AU318" s="188">
        <v>0</v>
      </c>
      <c r="AV318" s="188">
        <v>0</v>
      </c>
      <c r="AW318" s="188" t="s">
        <v>797</v>
      </c>
      <c r="AX318" s="95" t="s">
        <v>897</v>
      </c>
      <c r="AY318" s="96" t="e">
        <v>#VALUE!</v>
      </c>
      <c r="AZ318" s="97">
        <v>0</v>
      </c>
    </row>
    <row r="319" spans="3:52" ht="15" customHeight="1" x14ac:dyDescent="0.25">
      <c r="C319" s="90">
        <f t="shared" si="106"/>
        <v>179</v>
      </c>
      <c r="D319" s="3" t="s">
        <v>250</v>
      </c>
      <c r="E319" s="225" t="str">
        <f>_xlfn.XLOOKUP(D319, '[1]Парный рейтинг'!$D$10:$D$826,'[1]Парный рейтинг'!$P$10:$P$826, "")</f>
        <v/>
      </c>
      <c r="F319" s="172" t="str">
        <f t="shared" si="87"/>
        <v/>
      </c>
      <c r="G319" s="207" t="e">
        <f t="shared" si="88"/>
        <v>#VALUE!</v>
      </c>
      <c r="H319" s="176" t="str">
        <f t="shared" si="107"/>
        <v/>
      </c>
      <c r="I319" s="27" t="str">
        <f t="shared" si="89"/>
        <v>3,5</v>
      </c>
      <c r="J319" s="208">
        <v>3.5</v>
      </c>
      <c r="K319" s="24" t="s">
        <v>797</v>
      </c>
      <c r="L319" s="2">
        <f t="shared" si="90"/>
        <v>0</v>
      </c>
      <c r="M319" s="5">
        <f t="shared" si="91"/>
        <v>3.5</v>
      </c>
      <c r="N319" s="196">
        <f t="shared" si="92"/>
        <v>0</v>
      </c>
      <c r="O319" s="196">
        <f t="shared" si="93"/>
        <v>0</v>
      </c>
      <c r="P319" s="17" t="str">
        <f t="shared" si="94"/>
        <v/>
      </c>
      <c r="Q319" s="16" t="str">
        <f t="shared" si="95"/>
        <v>n/a</v>
      </c>
      <c r="R319" s="10" t="e">
        <f t="shared" si="96"/>
        <v>#VALUE!</v>
      </c>
      <c r="S319" s="25">
        <f t="shared" si="97"/>
        <v>0</v>
      </c>
      <c r="T319" s="11">
        <f t="shared" si="98"/>
        <v>0</v>
      </c>
      <c r="U319" s="12" t="str">
        <f t="shared" si="99"/>
        <v xml:space="preserve"> </v>
      </c>
      <c r="V319" s="13">
        <f t="shared" si="100"/>
        <v>0</v>
      </c>
      <c r="W319" s="53">
        <f t="shared" si="101"/>
        <v>0</v>
      </c>
      <c r="X319" s="54">
        <f t="shared" si="102"/>
        <v>0</v>
      </c>
      <c r="Y319" s="15" t="str">
        <f t="shared" si="103"/>
        <v>-</v>
      </c>
      <c r="Z319" s="54" t="s">
        <v>797</v>
      </c>
      <c r="AA319" s="12">
        <v>0</v>
      </c>
      <c r="AB319" s="54" t="s">
        <v>797</v>
      </c>
      <c r="AC319" s="12">
        <v>0</v>
      </c>
      <c r="AD319" s="54" t="s">
        <v>797</v>
      </c>
      <c r="AE319" s="12">
        <v>0</v>
      </c>
      <c r="AF319" s="54" t="s">
        <v>797</v>
      </c>
      <c r="AG319" s="12">
        <v>0</v>
      </c>
      <c r="AH319" s="54" t="s">
        <v>797</v>
      </c>
      <c r="AI319" s="12">
        <v>0</v>
      </c>
      <c r="AJ319" s="54" t="s">
        <v>797</v>
      </c>
      <c r="AK319" s="12">
        <v>0</v>
      </c>
      <c r="AL319" s="54" t="s">
        <v>797</v>
      </c>
      <c r="AM319" s="12">
        <v>0</v>
      </c>
      <c r="AN319" s="54" t="s">
        <v>797</v>
      </c>
      <c r="AO319" s="12">
        <v>0</v>
      </c>
      <c r="AP319" s="183" t="s">
        <v>895</v>
      </c>
      <c r="AQ319" s="194">
        <v>3.5</v>
      </c>
      <c r="AR319" s="195" t="s">
        <v>797</v>
      </c>
      <c r="AS319" s="180">
        <v>0</v>
      </c>
      <c r="AT319" s="181">
        <v>3.5</v>
      </c>
      <c r="AU319" s="188">
        <v>0</v>
      </c>
      <c r="AV319" s="188">
        <v>0</v>
      </c>
      <c r="AW319" s="188" t="s">
        <v>797</v>
      </c>
      <c r="AX319" s="95" t="s">
        <v>897</v>
      </c>
      <c r="AY319" s="96" t="e">
        <v>#VALUE!</v>
      </c>
      <c r="AZ319" s="97">
        <v>0</v>
      </c>
    </row>
    <row r="320" spans="3:52" s="216" customFormat="1" ht="15" customHeight="1" x14ac:dyDescent="0.25">
      <c r="C320" s="90">
        <f t="shared" si="106"/>
        <v>180</v>
      </c>
      <c r="D320" s="3" t="s">
        <v>256</v>
      </c>
      <c r="E320" s="225" t="str">
        <f>_xlfn.XLOOKUP(D320, '[1]Парный рейтинг'!$D$10:$D$826,'[1]Парный рейтинг'!$P$10:$P$826, "")</f>
        <v/>
      </c>
      <c r="F320" s="172" t="str">
        <f t="shared" si="87"/>
        <v/>
      </c>
      <c r="G320" s="207" t="e">
        <f t="shared" si="88"/>
        <v>#VALUE!</v>
      </c>
      <c r="H320" s="176" t="str">
        <f t="shared" si="107"/>
        <v/>
      </c>
      <c r="I320" s="27" t="str">
        <f t="shared" si="89"/>
        <v>3,5</v>
      </c>
      <c r="J320" s="208">
        <v>3.5</v>
      </c>
      <c r="K320" s="24" t="s">
        <v>797</v>
      </c>
      <c r="L320" s="2">
        <f t="shared" si="90"/>
        <v>0</v>
      </c>
      <c r="M320" s="5">
        <f t="shared" si="91"/>
        <v>3.5</v>
      </c>
      <c r="N320" s="196">
        <f t="shared" si="92"/>
        <v>0</v>
      </c>
      <c r="O320" s="196">
        <f t="shared" si="93"/>
        <v>0</v>
      </c>
      <c r="P320" s="17" t="str">
        <f t="shared" si="94"/>
        <v/>
      </c>
      <c r="Q320" s="16" t="str">
        <f t="shared" si="95"/>
        <v>n/a</v>
      </c>
      <c r="R320" s="10" t="e">
        <f t="shared" si="96"/>
        <v>#VALUE!</v>
      </c>
      <c r="S320" s="25">
        <f t="shared" si="97"/>
        <v>0</v>
      </c>
      <c r="T320" s="11">
        <f t="shared" si="98"/>
        <v>0</v>
      </c>
      <c r="U320" s="12" t="str">
        <f t="shared" si="99"/>
        <v xml:space="preserve"> </v>
      </c>
      <c r="V320" s="13">
        <f t="shared" si="100"/>
        <v>0</v>
      </c>
      <c r="W320" s="53">
        <f t="shared" si="101"/>
        <v>0</v>
      </c>
      <c r="X320" s="54">
        <f t="shared" si="102"/>
        <v>0</v>
      </c>
      <c r="Y320" s="15" t="str">
        <f t="shared" si="103"/>
        <v>-</v>
      </c>
      <c r="Z320" s="54" t="s">
        <v>797</v>
      </c>
      <c r="AA320" s="12">
        <v>0</v>
      </c>
      <c r="AB320" s="54" t="s">
        <v>797</v>
      </c>
      <c r="AC320" s="12">
        <v>0</v>
      </c>
      <c r="AD320" s="54" t="s">
        <v>797</v>
      </c>
      <c r="AE320" s="12">
        <v>0</v>
      </c>
      <c r="AF320" s="54" t="s">
        <v>797</v>
      </c>
      <c r="AG320" s="12">
        <v>0</v>
      </c>
      <c r="AH320" s="54" t="s">
        <v>797</v>
      </c>
      <c r="AI320" s="12">
        <v>0</v>
      </c>
      <c r="AJ320" s="54" t="s">
        <v>797</v>
      </c>
      <c r="AK320" s="12">
        <v>0</v>
      </c>
      <c r="AL320" s="54" t="s">
        <v>797</v>
      </c>
      <c r="AM320" s="12">
        <v>0</v>
      </c>
      <c r="AN320" s="54" t="s">
        <v>797</v>
      </c>
      <c r="AO320" s="12">
        <v>0</v>
      </c>
      <c r="AP320" s="183" t="s">
        <v>895</v>
      </c>
      <c r="AQ320" s="194">
        <v>3.5</v>
      </c>
      <c r="AR320" s="195" t="s">
        <v>797</v>
      </c>
      <c r="AS320" s="180">
        <v>0</v>
      </c>
      <c r="AT320" s="181">
        <v>3.5</v>
      </c>
      <c r="AU320" s="188">
        <v>0</v>
      </c>
      <c r="AV320" s="188">
        <v>0</v>
      </c>
      <c r="AW320" s="188" t="s">
        <v>797</v>
      </c>
      <c r="AX320" s="95" t="s">
        <v>897</v>
      </c>
      <c r="AY320" s="96" t="e">
        <v>#VALUE!</v>
      </c>
      <c r="AZ320" s="97">
        <v>0</v>
      </c>
    </row>
    <row r="321" spans="3:52" ht="15" customHeight="1" x14ac:dyDescent="0.25">
      <c r="C321" s="90">
        <f t="shared" si="106"/>
        <v>181</v>
      </c>
      <c r="D321" s="3" t="s">
        <v>266</v>
      </c>
      <c r="E321" s="225" t="str">
        <f>_xlfn.XLOOKUP(D321, '[1]Парный рейтинг'!$D$10:$D$826,'[1]Парный рейтинг'!$P$10:$P$826, "")</f>
        <v/>
      </c>
      <c r="F321" s="172" t="str">
        <f t="shared" si="87"/>
        <v/>
      </c>
      <c r="G321" s="207" t="e">
        <f t="shared" si="88"/>
        <v>#VALUE!</v>
      </c>
      <c r="H321" s="176" t="str">
        <f t="shared" si="107"/>
        <v/>
      </c>
      <c r="I321" s="27" t="str">
        <f t="shared" si="89"/>
        <v>3,5</v>
      </c>
      <c r="J321" s="208">
        <v>3.5</v>
      </c>
      <c r="K321" s="24" t="s">
        <v>797</v>
      </c>
      <c r="L321" s="2">
        <f t="shared" si="90"/>
        <v>0</v>
      </c>
      <c r="M321" s="5">
        <f t="shared" si="91"/>
        <v>3.5</v>
      </c>
      <c r="N321" s="196">
        <f t="shared" si="92"/>
        <v>0</v>
      </c>
      <c r="O321" s="196">
        <f t="shared" si="93"/>
        <v>0</v>
      </c>
      <c r="P321" s="17" t="str">
        <f t="shared" si="94"/>
        <v/>
      </c>
      <c r="Q321" s="16" t="str">
        <f t="shared" si="95"/>
        <v>n/a</v>
      </c>
      <c r="R321" s="10" t="e">
        <f t="shared" si="96"/>
        <v>#VALUE!</v>
      </c>
      <c r="S321" s="25">
        <f t="shared" si="97"/>
        <v>0</v>
      </c>
      <c r="T321" s="11">
        <f t="shared" si="98"/>
        <v>0</v>
      </c>
      <c r="U321" s="12" t="str">
        <f t="shared" si="99"/>
        <v xml:space="preserve"> </v>
      </c>
      <c r="V321" s="13">
        <f t="shared" si="100"/>
        <v>0</v>
      </c>
      <c r="W321" s="53">
        <f t="shared" si="101"/>
        <v>0</v>
      </c>
      <c r="X321" s="54">
        <f t="shared" si="102"/>
        <v>0</v>
      </c>
      <c r="Y321" s="15" t="str">
        <f t="shared" si="103"/>
        <v>-</v>
      </c>
      <c r="Z321" s="54" t="s">
        <v>797</v>
      </c>
      <c r="AA321" s="12">
        <v>0</v>
      </c>
      <c r="AB321" s="54" t="s">
        <v>797</v>
      </c>
      <c r="AC321" s="12">
        <v>0</v>
      </c>
      <c r="AD321" s="54" t="s">
        <v>797</v>
      </c>
      <c r="AE321" s="12">
        <v>0</v>
      </c>
      <c r="AF321" s="54" t="s">
        <v>797</v>
      </c>
      <c r="AG321" s="12">
        <v>0</v>
      </c>
      <c r="AH321" s="54" t="s">
        <v>797</v>
      </c>
      <c r="AI321" s="12">
        <v>0</v>
      </c>
      <c r="AJ321" s="54" t="s">
        <v>797</v>
      </c>
      <c r="AK321" s="12">
        <v>0</v>
      </c>
      <c r="AL321" s="54" t="s">
        <v>797</v>
      </c>
      <c r="AM321" s="12">
        <v>0</v>
      </c>
      <c r="AN321" s="54" t="s">
        <v>797</v>
      </c>
      <c r="AO321" s="12">
        <v>0</v>
      </c>
      <c r="AP321" s="183" t="s">
        <v>895</v>
      </c>
      <c r="AQ321" s="194">
        <v>3.5</v>
      </c>
      <c r="AR321" s="195" t="s">
        <v>797</v>
      </c>
      <c r="AS321" s="180">
        <v>0</v>
      </c>
      <c r="AT321" s="181">
        <v>3.5</v>
      </c>
      <c r="AU321" s="188">
        <v>0</v>
      </c>
      <c r="AV321" s="188">
        <v>0</v>
      </c>
      <c r="AW321" s="188" t="s">
        <v>797</v>
      </c>
      <c r="AX321" s="95" t="s">
        <v>897</v>
      </c>
      <c r="AY321" s="96" t="e">
        <v>#VALUE!</v>
      </c>
      <c r="AZ321" s="97">
        <v>0</v>
      </c>
    </row>
    <row r="322" spans="3:52" ht="15" customHeight="1" x14ac:dyDescent="0.25">
      <c r="C322" s="90">
        <f t="shared" si="106"/>
        <v>182</v>
      </c>
      <c r="D322" s="3" t="s">
        <v>353</v>
      </c>
      <c r="E322" s="225" t="str">
        <f>_xlfn.XLOOKUP(D322, '[1]Парный рейтинг'!$D$10:$D$826,'[1]Парный рейтинг'!$P$10:$P$826, "")</f>
        <v/>
      </c>
      <c r="F322" s="172" t="str">
        <f t="shared" si="87"/>
        <v/>
      </c>
      <c r="G322" s="207" t="e">
        <f t="shared" si="88"/>
        <v>#VALUE!</v>
      </c>
      <c r="H322" s="176" t="str">
        <f t="shared" si="107"/>
        <v/>
      </c>
      <c r="I322" s="27" t="str">
        <f t="shared" si="89"/>
        <v>3,5</v>
      </c>
      <c r="J322" s="208">
        <v>3.5</v>
      </c>
      <c r="K322" s="24" t="s">
        <v>797</v>
      </c>
      <c r="L322" s="2">
        <f t="shared" si="90"/>
        <v>0</v>
      </c>
      <c r="M322" s="5">
        <f t="shared" si="91"/>
        <v>3.5</v>
      </c>
      <c r="N322" s="196">
        <f t="shared" si="92"/>
        <v>0</v>
      </c>
      <c r="O322" s="196">
        <f t="shared" si="93"/>
        <v>0</v>
      </c>
      <c r="P322" s="17" t="str">
        <f t="shared" si="94"/>
        <v/>
      </c>
      <c r="Q322" s="16" t="str">
        <f t="shared" si="95"/>
        <v>n/a</v>
      </c>
      <c r="R322" s="10" t="e">
        <f t="shared" si="96"/>
        <v>#VALUE!</v>
      </c>
      <c r="S322" s="25">
        <f t="shared" si="97"/>
        <v>0</v>
      </c>
      <c r="T322" s="11">
        <f t="shared" si="98"/>
        <v>0</v>
      </c>
      <c r="U322" s="12" t="str">
        <f t="shared" si="99"/>
        <v xml:space="preserve"> </v>
      </c>
      <c r="V322" s="13">
        <f t="shared" si="100"/>
        <v>0</v>
      </c>
      <c r="W322" s="53">
        <f t="shared" si="101"/>
        <v>0</v>
      </c>
      <c r="X322" s="54">
        <f t="shared" si="102"/>
        <v>0</v>
      </c>
      <c r="Y322" s="15" t="str">
        <f t="shared" si="103"/>
        <v>-</v>
      </c>
      <c r="Z322" s="54" t="s">
        <v>797</v>
      </c>
      <c r="AA322" s="12">
        <v>0</v>
      </c>
      <c r="AB322" s="54" t="s">
        <v>797</v>
      </c>
      <c r="AC322" s="12">
        <v>0</v>
      </c>
      <c r="AD322" s="54" t="s">
        <v>797</v>
      </c>
      <c r="AE322" s="12">
        <v>0</v>
      </c>
      <c r="AF322" s="54" t="s">
        <v>797</v>
      </c>
      <c r="AG322" s="12">
        <v>0</v>
      </c>
      <c r="AH322" s="54" t="s">
        <v>797</v>
      </c>
      <c r="AI322" s="12">
        <v>0</v>
      </c>
      <c r="AJ322" s="54" t="s">
        <v>797</v>
      </c>
      <c r="AK322" s="12">
        <v>0</v>
      </c>
      <c r="AL322" s="54" t="s">
        <v>797</v>
      </c>
      <c r="AM322" s="12">
        <v>0</v>
      </c>
      <c r="AN322" s="54" t="s">
        <v>797</v>
      </c>
      <c r="AO322" s="12">
        <v>0</v>
      </c>
      <c r="AP322" s="183" t="s">
        <v>895</v>
      </c>
      <c r="AQ322" s="194">
        <v>3.5</v>
      </c>
      <c r="AR322" s="195" t="s">
        <v>797</v>
      </c>
      <c r="AS322" s="180">
        <v>0</v>
      </c>
      <c r="AT322" s="181">
        <v>3.5</v>
      </c>
      <c r="AU322" s="188">
        <v>0</v>
      </c>
      <c r="AV322" s="188">
        <v>0</v>
      </c>
      <c r="AW322" s="188" t="s">
        <v>797</v>
      </c>
      <c r="AX322" s="95" t="s">
        <v>897</v>
      </c>
      <c r="AY322" s="96" t="e">
        <v>#VALUE!</v>
      </c>
      <c r="AZ322" s="97">
        <v>0</v>
      </c>
    </row>
    <row r="323" spans="3:52" ht="15" customHeight="1" x14ac:dyDescent="0.25">
      <c r="C323" s="90">
        <f t="shared" si="106"/>
        <v>183</v>
      </c>
      <c r="D323" s="3" t="s">
        <v>249</v>
      </c>
      <c r="E323" s="225" t="str">
        <f>_xlfn.XLOOKUP(D323, '[1]Парный рейтинг'!$D$10:$D$826,'[1]Парный рейтинг'!$P$10:$P$826, "")</f>
        <v/>
      </c>
      <c r="F323" s="172" t="str">
        <f t="shared" si="87"/>
        <v/>
      </c>
      <c r="G323" s="207" t="e">
        <f t="shared" si="88"/>
        <v>#VALUE!</v>
      </c>
      <c r="H323" s="176" t="str">
        <f t="shared" si="107"/>
        <v/>
      </c>
      <c r="I323" s="27" t="str">
        <f t="shared" si="89"/>
        <v>3,5</v>
      </c>
      <c r="J323" s="208">
        <v>3.5</v>
      </c>
      <c r="K323" s="24" t="s">
        <v>797</v>
      </c>
      <c r="L323" s="2">
        <f t="shared" si="90"/>
        <v>0</v>
      </c>
      <c r="M323" s="5">
        <f t="shared" si="91"/>
        <v>3.5</v>
      </c>
      <c r="N323" s="196">
        <f t="shared" si="92"/>
        <v>0</v>
      </c>
      <c r="O323" s="196">
        <f t="shared" si="93"/>
        <v>0</v>
      </c>
      <c r="P323" s="17" t="str">
        <f t="shared" si="94"/>
        <v/>
      </c>
      <c r="Q323" s="16" t="str">
        <f t="shared" si="95"/>
        <v>n/a</v>
      </c>
      <c r="R323" s="10" t="e">
        <f t="shared" si="96"/>
        <v>#VALUE!</v>
      </c>
      <c r="S323" s="25">
        <f t="shared" si="97"/>
        <v>0</v>
      </c>
      <c r="T323" s="11">
        <f t="shared" si="98"/>
        <v>0</v>
      </c>
      <c r="U323" s="12" t="str">
        <f t="shared" si="99"/>
        <v xml:space="preserve"> </v>
      </c>
      <c r="V323" s="13">
        <f t="shared" si="100"/>
        <v>0</v>
      </c>
      <c r="W323" s="53">
        <f t="shared" si="101"/>
        <v>0</v>
      </c>
      <c r="X323" s="54">
        <f t="shared" si="102"/>
        <v>0</v>
      </c>
      <c r="Y323" s="15" t="str">
        <f t="shared" si="103"/>
        <v>-</v>
      </c>
      <c r="Z323" s="54" t="s">
        <v>797</v>
      </c>
      <c r="AA323" s="12">
        <v>0</v>
      </c>
      <c r="AB323" s="54" t="s">
        <v>797</v>
      </c>
      <c r="AC323" s="12">
        <v>0</v>
      </c>
      <c r="AD323" s="54" t="s">
        <v>797</v>
      </c>
      <c r="AE323" s="12">
        <v>0</v>
      </c>
      <c r="AF323" s="54" t="s">
        <v>797</v>
      </c>
      <c r="AG323" s="12">
        <v>0</v>
      </c>
      <c r="AH323" s="54" t="s">
        <v>797</v>
      </c>
      <c r="AI323" s="12">
        <v>0</v>
      </c>
      <c r="AJ323" s="54" t="s">
        <v>797</v>
      </c>
      <c r="AK323" s="12">
        <v>0</v>
      </c>
      <c r="AL323" s="54" t="s">
        <v>797</v>
      </c>
      <c r="AM323" s="12">
        <v>0</v>
      </c>
      <c r="AN323" s="54" t="s">
        <v>797</v>
      </c>
      <c r="AO323" s="12">
        <v>0</v>
      </c>
      <c r="AP323" s="183" t="s">
        <v>895</v>
      </c>
      <c r="AQ323" s="194">
        <v>3.5</v>
      </c>
      <c r="AR323" s="195" t="s">
        <v>797</v>
      </c>
      <c r="AS323" s="180">
        <v>0</v>
      </c>
      <c r="AT323" s="181">
        <v>3.5</v>
      </c>
      <c r="AU323" s="188">
        <v>0</v>
      </c>
      <c r="AV323" s="188">
        <v>0</v>
      </c>
      <c r="AW323" s="188" t="s">
        <v>797</v>
      </c>
      <c r="AX323" s="95" t="s">
        <v>897</v>
      </c>
      <c r="AY323" s="96" t="e">
        <v>#VALUE!</v>
      </c>
      <c r="AZ323" s="97">
        <v>0</v>
      </c>
    </row>
    <row r="324" spans="3:52" ht="15" customHeight="1" x14ac:dyDescent="0.25">
      <c r="C324" s="90">
        <f t="shared" si="106"/>
        <v>184</v>
      </c>
      <c r="D324" s="3" t="s">
        <v>219</v>
      </c>
      <c r="E324" s="225" t="str">
        <f>_xlfn.XLOOKUP(D324, '[1]Парный рейтинг'!$D$10:$D$826,'[1]Парный рейтинг'!$P$10:$P$826, "")</f>
        <v/>
      </c>
      <c r="F324" s="172" t="str">
        <f t="shared" si="87"/>
        <v/>
      </c>
      <c r="G324" s="207" t="e">
        <f t="shared" si="88"/>
        <v>#VALUE!</v>
      </c>
      <c r="H324" s="176" t="str">
        <f t="shared" si="107"/>
        <v/>
      </c>
      <c r="I324" s="27" t="str">
        <f t="shared" si="89"/>
        <v>3,5</v>
      </c>
      <c r="J324" s="208">
        <v>3.5</v>
      </c>
      <c r="K324" s="24" t="s">
        <v>797</v>
      </c>
      <c r="L324" s="2">
        <f t="shared" si="90"/>
        <v>0</v>
      </c>
      <c r="M324" s="5">
        <f t="shared" si="91"/>
        <v>3.5</v>
      </c>
      <c r="N324" s="196">
        <f t="shared" si="92"/>
        <v>0</v>
      </c>
      <c r="O324" s="196">
        <f t="shared" si="93"/>
        <v>0</v>
      </c>
      <c r="P324" s="17" t="str">
        <f t="shared" si="94"/>
        <v/>
      </c>
      <c r="Q324" s="16" t="str">
        <f t="shared" si="95"/>
        <v>n/a</v>
      </c>
      <c r="R324" s="10" t="e">
        <f t="shared" si="96"/>
        <v>#VALUE!</v>
      </c>
      <c r="S324" s="25">
        <f t="shared" si="97"/>
        <v>0</v>
      </c>
      <c r="T324" s="11">
        <f t="shared" si="98"/>
        <v>0</v>
      </c>
      <c r="U324" s="12" t="str">
        <f t="shared" si="99"/>
        <v xml:space="preserve"> </v>
      </c>
      <c r="V324" s="13">
        <f t="shared" si="100"/>
        <v>0</v>
      </c>
      <c r="W324" s="53">
        <f t="shared" si="101"/>
        <v>0</v>
      </c>
      <c r="X324" s="54">
        <f t="shared" si="102"/>
        <v>0</v>
      </c>
      <c r="Y324" s="15" t="str">
        <f t="shared" si="103"/>
        <v>-</v>
      </c>
      <c r="Z324" s="54" t="s">
        <v>797</v>
      </c>
      <c r="AA324" s="12">
        <v>0</v>
      </c>
      <c r="AB324" s="54" t="s">
        <v>797</v>
      </c>
      <c r="AC324" s="12">
        <v>0</v>
      </c>
      <c r="AD324" s="54" t="s">
        <v>797</v>
      </c>
      <c r="AE324" s="12">
        <v>0</v>
      </c>
      <c r="AF324" s="54" t="s">
        <v>797</v>
      </c>
      <c r="AG324" s="12">
        <v>0</v>
      </c>
      <c r="AH324" s="54" t="s">
        <v>797</v>
      </c>
      <c r="AI324" s="12">
        <v>0</v>
      </c>
      <c r="AJ324" s="54" t="s">
        <v>797</v>
      </c>
      <c r="AK324" s="12">
        <v>0</v>
      </c>
      <c r="AL324" s="54" t="s">
        <v>797</v>
      </c>
      <c r="AM324" s="12">
        <v>0</v>
      </c>
      <c r="AN324" s="54" t="s">
        <v>797</v>
      </c>
      <c r="AO324" s="12">
        <v>0</v>
      </c>
      <c r="AP324" s="183" t="s">
        <v>895</v>
      </c>
      <c r="AQ324" s="194">
        <v>3.5</v>
      </c>
      <c r="AR324" s="195" t="s">
        <v>797</v>
      </c>
      <c r="AS324" s="180">
        <v>0</v>
      </c>
      <c r="AT324" s="181">
        <v>3.5</v>
      </c>
      <c r="AU324" s="188">
        <v>0</v>
      </c>
      <c r="AV324" s="188">
        <v>0</v>
      </c>
      <c r="AW324" s="188" t="s">
        <v>797</v>
      </c>
      <c r="AX324" s="95" t="s">
        <v>897</v>
      </c>
      <c r="AY324" s="96" t="e">
        <v>#VALUE!</v>
      </c>
      <c r="AZ324" s="97">
        <v>0</v>
      </c>
    </row>
    <row r="325" spans="3:52" ht="15" customHeight="1" x14ac:dyDescent="0.25">
      <c r="C325" s="90">
        <f t="shared" si="106"/>
        <v>185</v>
      </c>
      <c r="D325" s="3" t="s">
        <v>179</v>
      </c>
      <c r="E325" s="225" t="str">
        <f>_xlfn.XLOOKUP(D325, '[1]Парный рейтинг'!$D$10:$D$826,'[1]Парный рейтинг'!$P$10:$P$826, "")</f>
        <v/>
      </c>
      <c r="F325" s="172" t="str">
        <f t="shared" si="87"/>
        <v/>
      </c>
      <c r="G325" s="207" t="e">
        <f t="shared" si="88"/>
        <v>#VALUE!</v>
      </c>
      <c r="H325" s="176" t="str">
        <f t="shared" si="107"/>
        <v/>
      </c>
      <c r="I325" s="27" t="str">
        <f t="shared" si="89"/>
        <v>3,5</v>
      </c>
      <c r="J325" s="208">
        <v>3.5</v>
      </c>
      <c r="K325" s="24" t="s">
        <v>797</v>
      </c>
      <c r="L325" s="2">
        <f t="shared" si="90"/>
        <v>0</v>
      </c>
      <c r="M325" s="5">
        <f t="shared" si="91"/>
        <v>3.5</v>
      </c>
      <c r="N325" s="196">
        <f t="shared" si="92"/>
        <v>0</v>
      </c>
      <c r="O325" s="196">
        <f t="shared" si="93"/>
        <v>0</v>
      </c>
      <c r="P325" s="17" t="str">
        <f t="shared" si="94"/>
        <v/>
      </c>
      <c r="Q325" s="16" t="str">
        <f t="shared" si="95"/>
        <v>n/a</v>
      </c>
      <c r="R325" s="10" t="e">
        <f t="shared" si="96"/>
        <v>#VALUE!</v>
      </c>
      <c r="S325" s="25">
        <f t="shared" si="97"/>
        <v>0</v>
      </c>
      <c r="T325" s="11">
        <f t="shared" si="98"/>
        <v>0</v>
      </c>
      <c r="U325" s="12" t="str">
        <f t="shared" si="99"/>
        <v xml:space="preserve"> </v>
      </c>
      <c r="V325" s="13">
        <f t="shared" si="100"/>
        <v>0</v>
      </c>
      <c r="W325" s="53">
        <f t="shared" si="101"/>
        <v>0</v>
      </c>
      <c r="X325" s="54">
        <f t="shared" si="102"/>
        <v>0</v>
      </c>
      <c r="Y325" s="15" t="str">
        <f t="shared" si="103"/>
        <v>-</v>
      </c>
      <c r="Z325" s="54" t="s">
        <v>797</v>
      </c>
      <c r="AA325" s="12">
        <v>0</v>
      </c>
      <c r="AB325" s="54" t="s">
        <v>797</v>
      </c>
      <c r="AC325" s="12">
        <v>0</v>
      </c>
      <c r="AD325" s="54" t="s">
        <v>797</v>
      </c>
      <c r="AE325" s="12">
        <v>0</v>
      </c>
      <c r="AF325" s="54" t="s">
        <v>797</v>
      </c>
      <c r="AG325" s="12">
        <v>0</v>
      </c>
      <c r="AH325" s="54" t="s">
        <v>797</v>
      </c>
      <c r="AI325" s="12">
        <v>0</v>
      </c>
      <c r="AJ325" s="54" t="s">
        <v>797</v>
      </c>
      <c r="AK325" s="12">
        <v>0</v>
      </c>
      <c r="AL325" s="54" t="s">
        <v>797</v>
      </c>
      <c r="AM325" s="12">
        <v>0</v>
      </c>
      <c r="AN325" s="54" t="s">
        <v>797</v>
      </c>
      <c r="AO325" s="12">
        <v>0</v>
      </c>
      <c r="AP325" s="183" t="s">
        <v>895</v>
      </c>
      <c r="AQ325" s="194">
        <v>3.5</v>
      </c>
      <c r="AR325" s="195" t="s">
        <v>797</v>
      </c>
      <c r="AS325" s="180">
        <v>0</v>
      </c>
      <c r="AT325" s="181">
        <v>3.5</v>
      </c>
      <c r="AU325" s="188">
        <v>0</v>
      </c>
      <c r="AV325" s="188">
        <v>0</v>
      </c>
      <c r="AW325" s="188" t="s">
        <v>797</v>
      </c>
      <c r="AX325" s="95" t="s">
        <v>897</v>
      </c>
      <c r="AY325" s="96" t="e">
        <v>#VALUE!</v>
      </c>
      <c r="AZ325" s="97">
        <v>0</v>
      </c>
    </row>
    <row r="326" spans="3:52" ht="15" customHeight="1" x14ac:dyDescent="0.25">
      <c r="C326" s="90">
        <f t="shared" si="106"/>
        <v>186</v>
      </c>
      <c r="D326" s="3" t="s">
        <v>269</v>
      </c>
      <c r="E326" s="225" t="str">
        <f>_xlfn.XLOOKUP(D326, '[1]Парный рейтинг'!$D$10:$D$826,'[1]Парный рейтинг'!$P$10:$P$826, "")</f>
        <v/>
      </c>
      <c r="F326" s="172" t="str">
        <f t="shared" si="87"/>
        <v/>
      </c>
      <c r="G326" s="207" t="e">
        <f t="shared" si="88"/>
        <v>#VALUE!</v>
      </c>
      <c r="H326" s="176" t="str">
        <f t="shared" si="107"/>
        <v/>
      </c>
      <c r="I326" s="27" t="str">
        <f t="shared" si="89"/>
        <v>3,5</v>
      </c>
      <c r="J326" s="208">
        <v>3.5</v>
      </c>
      <c r="K326" s="24" t="s">
        <v>797</v>
      </c>
      <c r="L326" s="2">
        <f t="shared" si="90"/>
        <v>0</v>
      </c>
      <c r="M326" s="5">
        <f t="shared" si="91"/>
        <v>3.5</v>
      </c>
      <c r="N326" s="196">
        <f t="shared" si="92"/>
        <v>0</v>
      </c>
      <c r="O326" s="196">
        <f t="shared" si="93"/>
        <v>0</v>
      </c>
      <c r="P326" s="17" t="str">
        <f t="shared" si="94"/>
        <v/>
      </c>
      <c r="Q326" s="16" t="str">
        <f t="shared" si="95"/>
        <v>n/a</v>
      </c>
      <c r="R326" s="10" t="e">
        <f t="shared" si="96"/>
        <v>#VALUE!</v>
      </c>
      <c r="S326" s="25">
        <f t="shared" si="97"/>
        <v>0</v>
      </c>
      <c r="T326" s="11">
        <f t="shared" si="98"/>
        <v>0</v>
      </c>
      <c r="U326" s="12" t="str">
        <f t="shared" si="99"/>
        <v xml:space="preserve"> </v>
      </c>
      <c r="V326" s="13">
        <f t="shared" si="100"/>
        <v>0</v>
      </c>
      <c r="W326" s="53">
        <f t="shared" si="101"/>
        <v>0</v>
      </c>
      <c r="X326" s="54">
        <f t="shared" si="102"/>
        <v>0</v>
      </c>
      <c r="Y326" s="15" t="str">
        <f t="shared" si="103"/>
        <v>-</v>
      </c>
      <c r="Z326" s="54" t="s">
        <v>797</v>
      </c>
      <c r="AA326" s="12">
        <v>0</v>
      </c>
      <c r="AB326" s="54" t="s">
        <v>797</v>
      </c>
      <c r="AC326" s="12">
        <v>0</v>
      </c>
      <c r="AD326" s="54" t="s">
        <v>797</v>
      </c>
      <c r="AE326" s="12">
        <v>0</v>
      </c>
      <c r="AF326" s="54" t="s">
        <v>797</v>
      </c>
      <c r="AG326" s="12">
        <v>0</v>
      </c>
      <c r="AH326" s="54" t="s">
        <v>797</v>
      </c>
      <c r="AI326" s="12">
        <v>0</v>
      </c>
      <c r="AJ326" s="54" t="s">
        <v>797</v>
      </c>
      <c r="AK326" s="12">
        <v>0</v>
      </c>
      <c r="AL326" s="54" t="s">
        <v>797</v>
      </c>
      <c r="AM326" s="12">
        <v>0</v>
      </c>
      <c r="AN326" s="54" t="s">
        <v>797</v>
      </c>
      <c r="AO326" s="12">
        <v>0</v>
      </c>
      <c r="AP326" s="183" t="s">
        <v>895</v>
      </c>
      <c r="AQ326" s="194">
        <v>3.5</v>
      </c>
      <c r="AR326" s="195" t="s">
        <v>797</v>
      </c>
      <c r="AS326" s="180">
        <v>0</v>
      </c>
      <c r="AT326" s="181">
        <v>3.5</v>
      </c>
      <c r="AU326" s="188">
        <v>0</v>
      </c>
      <c r="AV326" s="188">
        <v>0</v>
      </c>
      <c r="AW326" s="188" t="s">
        <v>797</v>
      </c>
      <c r="AX326" s="95" t="s">
        <v>897</v>
      </c>
      <c r="AY326" s="96" t="e">
        <v>#VALUE!</v>
      </c>
      <c r="AZ326" s="97">
        <v>0</v>
      </c>
    </row>
    <row r="327" spans="3:52" ht="15" customHeight="1" x14ac:dyDescent="0.25">
      <c r="C327" s="90">
        <f t="shared" si="106"/>
        <v>187</v>
      </c>
      <c r="D327" s="3" t="s">
        <v>270</v>
      </c>
      <c r="E327" s="225" t="str">
        <f>_xlfn.XLOOKUP(D327, '[1]Парный рейтинг'!$D$10:$D$826,'[1]Парный рейтинг'!$P$10:$P$826, "")</f>
        <v/>
      </c>
      <c r="F327" s="172" t="str">
        <f t="shared" si="87"/>
        <v/>
      </c>
      <c r="G327" s="207" t="e">
        <f t="shared" si="88"/>
        <v>#VALUE!</v>
      </c>
      <c r="H327" s="176" t="str">
        <f t="shared" si="107"/>
        <v/>
      </c>
      <c r="I327" s="27" t="str">
        <f t="shared" si="89"/>
        <v>3,5</v>
      </c>
      <c r="J327" s="208">
        <v>3.5</v>
      </c>
      <c r="K327" s="24" t="s">
        <v>797</v>
      </c>
      <c r="L327" s="2">
        <f t="shared" si="90"/>
        <v>0</v>
      </c>
      <c r="M327" s="5">
        <f t="shared" si="91"/>
        <v>3.5</v>
      </c>
      <c r="N327" s="196">
        <f t="shared" si="92"/>
        <v>0</v>
      </c>
      <c r="O327" s="196">
        <f t="shared" si="93"/>
        <v>0</v>
      </c>
      <c r="P327" s="17" t="str">
        <f t="shared" si="94"/>
        <v/>
      </c>
      <c r="Q327" s="16" t="str">
        <f t="shared" si="95"/>
        <v>n/a</v>
      </c>
      <c r="R327" s="10" t="e">
        <f t="shared" si="96"/>
        <v>#VALUE!</v>
      </c>
      <c r="S327" s="25">
        <f t="shared" si="97"/>
        <v>0</v>
      </c>
      <c r="T327" s="11">
        <f t="shared" si="98"/>
        <v>0</v>
      </c>
      <c r="U327" s="12" t="str">
        <f t="shared" si="99"/>
        <v xml:space="preserve"> </v>
      </c>
      <c r="V327" s="13">
        <f t="shared" si="100"/>
        <v>0</v>
      </c>
      <c r="W327" s="53">
        <f t="shared" si="101"/>
        <v>0</v>
      </c>
      <c r="X327" s="54">
        <f t="shared" si="102"/>
        <v>0</v>
      </c>
      <c r="Y327" s="15" t="str">
        <f t="shared" si="103"/>
        <v>-</v>
      </c>
      <c r="Z327" s="54" t="s">
        <v>797</v>
      </c>
      <c r="AA327" s="12">
        <v>0</v>
      </c>
      <c r="AB327" s="54" t="s">
        <v>797</v>
      </c>
      <c r="AC327" s="12">
        <v>0</v>
      </c>
      <c r="AD327" s="54" t="s">
        <v>797</v>
      </c>
      <c r="AE327" s="12">
        <v>0</v>
      </c>
      <c r="AF327" s="54" t="s">
        <v>797</v>
      </c>
      <c r="AG327" s="12">
        <v>0</v>
      </c>
      <c r="AH327" s="54" t="s">
        <v>797</v>
      </c>
      <c r="AI327" s="12">
        <v>0</v>
      </c>
      <c r="AJ327" s="54" t="s">
        <v>797</v>
      </c>
      <c r="AK327" s="12">
        <v>0</v>
      </c>
      <c r="AL327" s="54" t="s">
        <v>797</v>
      </c>
      <c r="AM327" s="12">
        <v>0</v>
      </c>
      <c r="AN327" s="54" t="s">
        <v>797</v>
      </c>
      <c r="AO327" s="12">
        <v>0</v>
      </c>
      <c r="AP327" s="183" t="s">
        <v>895</v>
      </c>
      <c r="AQ327" s="194">
        <v>3.5</v>
      </c>
      <c r="AR327" s="195" t="s">
        <v>797</v>
      </c>
      <c r="AS327" s="180">
        <v>0</v>
      </c>
      <c r="AT327" s="181">
        <v>3.5</v>
      </c>
      <c r="AU327" s="188">
        <v>0</v>
      </c>
      <c r="AV327" s="188">
        <v>0</v>
      </c>
      <c r="AW327" s="188" t="s">
        <v>797</v>
      </c>
      <c r="AX327" s="95" t="s">
        <v>897</v>
      </c>
      <c r="AY327" s="96" t="e">
        <v>#VALUE!</v>
      </c>
      <c r="AZ327" s="97">
        <v>0</v>
      </c>
    </row>
    <row r="328" spans="3:52" s="216" customFormat="1" ht="15" customHeight="1" x14ac:dyDescent="0.25">
      <c r="C328" s="90">
        <f t="shared" si="106"/>
        <v>188</v>
      </c>
      <c r="D328" s="3" t="s">
        <v>271</v>
      </c>
      <c r="E328" s="225" t="str">
        <f>_xlfn.XLOOKUP(D328, '[1]Парный рейтинг'!$D$10:$D$826,'[1]Парный рейтинг'!$P$10:$P$826, "")</f>
        <v/>
      </c>
      <c r="F328" s="172" t="str">
        <f t="shared" ref="F328:F391" si="108">IF(COUNTA(E328)&gt;0, E328, I328)</f>
        <v/>
      </c>
      <c r="G328" s="207" t="e">
        <f t="shared" si="88"/>
        <v>#VALUE!</v>
      </c>
      <c r="H328" s="176" t="str">
        <f t="shared" si="107"/>
        <v/>
      </c>
      <c r="I328" s="27" t="str">
        <f t="shared" si="89"/>
        <v>3,5</v>
      </c>
      <c r="J328" s="208">
        <v>3.5</v>
      </c>
      <c r="K328" s="24" t="s">
        <v>797</v>
      </c>
      <c r="L328" s="2">
        <f t="shared" si="90"/>
        <v>0</v>
      </c>
      <c r="M328" s="5">
        <f t="shared" si="91"/>
        <v>3.5</v>
      </c>
      <c r="N328" s="196">
        <f t="shared" si="92"/>
        <v>0</v>
      </c>
      <c r="O328" s="196">
        <f t="shared" si="93"/>
        <v>0</v>
      </c>
      <c r="P328" s="17" t="str">
        <f t="shared" si="94"/>
        <v/>
      </c>
      <c r="Q328" s="16" t="str">
        <f t="shared" si="95"/>
        <v>n/a</v>
      </c>
      <c r="R328" s="10" t="e">
        <f t="shared" si="96"/>
        <v>#VALUE!</v>
      </c>
      <c r="S328" s="25">
        <f t="shared" si="97"/>
        <v>0</v>
      </c>
      <c r="T328" s="11">
        <f t="shared" si="98"/>
        <v>0</v>
      </c>
      <c r="U328" s="12" t="str">
        <f t="shared" si="99"/>
        <v xml:space="preserve"> </v>
      </c>
      <c r="V328" s="13">
        <f t="shared" si="100"/>
        <v>0</v>
      </c>
      <c r="W328" s="53">
        <f t="shared" si="101"/>
        <v>0</v>
      </c>
      <c r="X328" s="54">
        <f t="shared" si="102"/>
        <v>0</v>
      </c>
      <c r="Y328" s="15" t="str">
        <f t="shared" si="103"/>
        <v>-</v>
      </c>
      <c r="Z328" s="54" t="s">
        <v>797</v>
      </c>
      <c r="AA328" s="12">
        <v>0</v>
      </c>
      <c r="AB328" s="54" t="s">
        <v>797</v>
      </c>
      <c r="AC328" s="12">
        <v>0</v>
      </c>
      <c r="AD328" s="54" t="s">
        <v>797</v>
      </c>
      <c r="AE328" s="12">
        <v>0</v>
      </c>
      <c r="AF328" s="54" t="s">
        <v>797</v>
      </c>
      <c r="AG328" s="12">
        <v>0</v>
      </c>
      <c r="AH328" s="54" t="s">
        <v>797</v>
      </c>
      <c r="AI328" s="12">
        <v>0</v>
      </c>
      <c r="AJ328" s="54" t="s">
        <v>797</v>
      </c>
      <c r="AK328" s="12">
        <v>0</v>
      </c>
      <c r="AL328" s="54" t="s">
        <v>797</v>
      </c>
      <c r="AM328" s="12">
        <v>0</v>
      </c>
      <c r="AN328" s="54" t="s">
        <v>797</v>
      </c>
      <c r="AO328" s="12">
        <v>0</v>
      </c>
      <c r="AP328" s="183" t="s">
        <v>895</v>
      </c>
      <c r="AQ328" s="194">
        <v>3.5</v>
      </c>
      <c r="AR328" s="195" t="s">
        <v>797</v>
      </c>
      <c r="AS328" s="180">
        <v>0</v>
      </c>
      <c r="AT328" s="181">
        <v>3.5</v>
      </c>
      <c r="AU328" s="188">
        <v>0</v>
      </c>
      <c r="AV328" s="188">
        <v>0</v>
      </c>
      <c r="AW328" s="188" t="s">
        <v>797</v>
      </c>
      <c r="AX328" s="95" t="s">
        <v>897</v>
      </c>
      <c r="AY328" s="96" t="e">
        <v>#VALUE!</v>
      </c>
      <c r="AZ328" s="97">
        <v>0</v>
      </c>
    </row>
    <row r="329" spans="3:52" ht="15" customHeight="1" x14ac:dyDescent="0.25">
      <c r="C329" s="90">
        <f t="shared" si="106"/>
        <v>189</v>
      </c>
      <c r="D329" s="3" t="s">
        <v>556</v>
      </c>
      <c r="E329" s="225" t="str">
        <f>_xlfn.XLOOKUP(D329, '[1]Парный рейтинг'!$D$10:$D$826,'[1]Парный рейтинг'!$P$10:$P$826, "")</f>
        <v/>
      </c>
      <c r="F329" s="172" t="str">
        <f t="shared" si="108"/>
        <v/>
      </c>
      <c r="G329" s="207" t="e">
        <f t="shared" si="88"/>
        <v>#VALUE!</v>
      </c>
      <c r="H329" s="176" t="str">
        <f t="shared" si="107"/>
        <v/>
      </c>
      <c r="I329" s="27" t="str">
        <f t="shared" si="89"/>
        <v>3,5</v>
      </c>
      <c r="J329" s="208">
        <v>3.5</v>
      </c>
      <c r="K329" s="24" t="s">
        <v>797</v>
      </c>
      <c r="L329" s="2">
        <f t="shared" si="90"/>
        <v>0</v>
      </c>
      <c r="M329" s="5">
        <f t="shared" si="91"/>
        <v>3.5</v>
      </c>
      <c r="N329" s="196">
        <f t="shared" si="92"/>
        <v>0</v>
      </c>
      <c r="O329" s="196">
        <f t="shared" si="93"/>
        <v>0</v>
      </c>
      <c r="P329" s="17" t="str">
        <f t="shared" si="94"/>
        <v/>
      </c>
      <c r="Q329" s="16" t="str">
        <f t="shared" si="95"/>
        <v>n/a</v>
      </c>
      <c r="R329" s="10" t="e">
        <f t="shared" si="96"/>
        <v>#VALUE!</v>
      </c>
      <c r="S329" s="25">
        <f t="shared" si="97"/>
        <v>0</v>
      </c>
      <c r="T329" s="11">
        <f t="shared" si="98"/>
        <v>0</v>
      </c>
      <c r="U329" s="12" t="str">
        <f t="shared" si="99"/>
        <v xml:space="preserve"> </v>
      </c>
      <c r="V329" s="13">
        <f t="shared" si="100"/>
        <v>0</v>
      </c>
      <c r="W329" s="53">
        <f t="shared" si="101"/>
        <v>0</v>
      </c>
      <c r="X329" s="54">
        <f t="shared" si="102"/>
        <v>0</v>
      </c>
      <c r="Y329" s="15" t="str">
        <f t="shared" si="103"/>
        <v>-</v>
      </c>
      <c r="Z329" s="54" t="s">
        <v>797</v>
      </c>
      <c r="AA329" s="12">
        <v>0</v>
      </c>
      <c r="AB329" s="54" t="s">
        <v>797</v>
      </c>
      <c r="AC329" s="12">
        <v>0</v>
      </c>
      <c r="AD329" s="54" t="s">
        <v>797</v>
      </c>
      <c r="AE329" s="12">
        <v>0</v>
      </c>
      <c r="AF329" s="54" t="s">
        <v>797</v>
      </c>
      <c r="AG329" s="12">
        <v>0</v>
      </c>
      <c r="AH329" s="54" t="s">
        <v>797</v>
      </c>
      <c r="AI329" s="12">
        <v>0</v>
      </c>
      <c r="AJ329" s="54" t="s">
        <v>797</v>
      </c>
      <c r="AK329" s="12">
        <v>0</v>
      </c>
      <c r="AL329" s="54" t="s">
        <v>797</v>
      </c>
      <c r="AM329" s="12">
        <v>0</v>
      </c>
      <c r="AN329" s="54" t="s">
        <v>797</v>
      </c>
      <c r="AO329" s="12">
        <v>0</v>
      </c>
      <c r="AP329" s="183" t="s">
        <v>895</v>
      </c>
      <c r="AQ329" s="194">
        <v>3.5</v>
      </c>
      <c r="AR329" s="195" t="s">
        <v>797</v>
      </c>
      <c r="AS329" s="180">
        <v>0</v>
      </c>
      <c r="AT329" s="181">
        <v>3.5</v>
      </c>
      <c r="AU329" s="188">
        <v>0</v>
      </c>
      <c r="AV329" s="188">
        <v>0</v>
      </c>
      <c r="AW329" s="188" t="s">
        <v>797</v>
      </c>
      <c r="AX329" s="95" t="s">
        <v>897</v>
      </c>
      <c r="AY329" s="96" t="e">
        <v>#VALUE!</v>
      </c>
      <c r="AZ329" s="97">
        <v>0</v>
      </c>
    </row>
    <row r="330" spans="3:52" ht="15" customHeight="1" x14ac:dyDescent="0.25">
      <c r="C330" s="90">
        <f t="shared" si="106"/>
        <v>190</v>
      </c>
      <c r="D330" s="3" t="s">
        <v>272</v>
      </c>
      <c r="E330" s="225" t="str">
        <f>_xlfn.XLOOKUP(D330, '[1]Парный рейтинг'!$D$10:$D$826,'[1]Парный рейтинг'!$P$10:$P$826, "")</f>
        <v/>
      </c>
      <c r="F330" s="172" t="str">
        <f t="shared" si="108"/>
        <v/>
      </c>
      <c r="G330" s="207" t="e">
        <f t="shared" ref="G330:G393" si="109">LEFT(F330, FIND("*", F330&amp;"*")-1)*1</f>
        <v>#VALUE!</v>
      </c>
      <c r="H330" s="176" t="str">
        <f t="shared" si="107"/>
        <v/>
      </c>
      <c r="I330" s="27" t="str">
        <f t="shared" ref="I330:I393" si="110">TEXT(J330,"0,0") &amp; K330</f>
        <v>3,5</v>
      </c>
      <c r="J330" s="208">
        <v>3.5</v>
      </c>
      <c r="K330" s="24" t="s">
        <v>797</v>
      </c>
      <c r="L330" s="2">
        <f t="shared" ref="L330:L393" si="111">IF(S330&gt;0,1,0)</f>
        <v>0</v>
      </c>
      <c r="M330" s="5">
        <f t="shared" ref="M330:M393" si="112">IF(K330="",J330,J330+0.1)</f>
        <v>3.5</v>
      </c>
      <c r="N330" s="196">
        <f t="shared" ref="N330:N393" si="113">J330-AQ330</f>
        <v>0</v>
      </c>
      <c r="O330" s="196">
        <f t="shared" ref="O330:O393" si="114">IF(K330="",0,1)-IF(AR330="",0,1)</f>
        <v>0</v>
      </c>
      <c r="P330" s="17" t="str">
        <f t="shared" ref="P330:P393" si="115">_xlfn.TEXTJOIN(,TRUE,
  IF(N330&lt;&gt;0,IF(N330&gt;0,"+","–"),""),
  IF(N330&lt;&gt;0,TEXT(TRUNC(ABS(N330)/0.5)*0.5,"0,0"),""),
  IF(O330&lt;&gt;0,IF(O330&gt;0," +"," –"),""),
  IF(O330&lt;&gt;0,"*","")
)</f>
        <v/>
      </c>
      <c r="Q330" s="16" t="str">
        <f t="shared" ref="Q330:Q393" si="116">IF(S330 &gt; 0, Q329+1, "n/a")</f>
        <v>n/a</v>
      </c>
      <c r="R330" s="10" t="e">
        <f t="shared" ref="R330:R393" si="117">IF(AX330=0," ",IF(AX330-Q330=0," ",AX330-Q330))</f>
        <v>#VALUE!</v>
      </c>
      <c r="S330" s="25">
        <f t="shared" ref="S330:S393" si="118">AC330+AE330+AG330+AI330+AK330+AM330+AO330+AA330</f>
        <v>0</v>
      </c>
      <c r="T330" s="11">
        <f t="shared" ref="T330:T393" si="119">S330-AZ330</f>
        <v>0</v>
      </c>
      <c r="U330" s="12" t="str">
        <f t="shared" ref="U330:U393" si="120">IF(SUMIF(Z330:AO330,"&lt;0")&lt;&gt;0,SUMIF(Z330:AO330,"&lt;0")*(-1)," ")</f>
        <v xml:space="preserve"> </v>
      </c>
      <c r="V330" s="13">
        <f t="shared" ref="V330:V393" si="121">AC330+AE330+AG330+AI330+AK330+AM330+AO330+AA330</f>
        <v>0</v>
      </c>
      <c r="W330" s="53">
        <f t="shared" ref="W330:W393" si="122">V330-AZ330</f>
        <v>0</v>
      </c>
      <c r="X330" s="54">
        <f t="shared" ref="X330:X393" si="123">ROUNDUP(COUNTIF(Z330:AO330,"&gt; 0")/2,0)</f>
        <v>0</v>
      </c>
      <c r="Y330" s="15" t="str">
        <f t="shared" ref="Y330:Y393" si="124">IF(X330=0,"-",IF(X330-AZ330&gt;8,S330/(8+AZ330),S330/X330))</f>
        <v>-</v>
      </c>
      <c r="Z330" s="54" t="s">
        <v>797</v>
      </c>
      <c r="AA330" s="12">
        <v>0</v>
      </c>
      <c r="AB330" s="54" t="s">
        <v>797</v>
      </c>
      <c r="AC330" s="12">
        <v>0</v>
      </c>
      <c r="AD330" s="54" t="s">
        <v>797</v>
      </c>
      <c r="AE330" s="12">
        <v>0</v>
      </c>
      <c r="AF330" s="54" t="s">
        <v>797</v>
      </c>
      <c r="AG330" s="12">
        <v>0</v>
      </c>
      <c r="AH330" s="54" t="s">
        <v>797</v>
      </c>
      <c r="AI330" s="12">
        <v>0</v>
      </c>
      <c r="AJ330" s="54" t="s">
        <v>797</v>
      </c>
      <c r="AK330" s="12">
        <v>0</v>
      </c>
      <c r="AL330" s="54" t="s">
        <v>797</v>
      </c>
      <c r="AM330" s="12">
        <v>0</v>
      </c>
      <c r="AN330" s="54" t="s">
        <v>797</v>
      </c>
      <c r="AO330" s="12">
        <v>0</v>
      </c>
      <c r="AP330" s="183" t="s">
        <v>895</v>
      </c>
      <c r="AQ330" s="194">
        <v>3.5</v>
      </c>
      <c r="AR330" s="195" t="s">
        <v>797</v>
      </c>
      <c r="AS330" s="180">
        <v>0</v>
      </c>
      <c r="AT330" s="181">
        <v>3.5</v>
      </c>
      <c r="AU330" s="188">
        <v>0</v>
      </c>
      <c r="AV330" s="188">
        <v>0</v>
      </c>
      <c r="AW330" s="188" t="s">
        <v>797</v>
      </c>
      <c r="AX330" s="95" t="s">
        <v>897</v>
      </c>
      <c r="AY330" s="96" t="e">
        <v>#VALUE!</v>
      </c>
      <c r="AZ330" s="97">
        <v>0</v>
      </c>
    </row>
    <row r="331" spans="3:52" ht="15" customHeight="1" x14ac:dyDescent="0.25">
      <c r="C331" s="90">
        <f t="shared" si="106"/>
        <v>191</v>
      </c>
      <c r="D331" s="3" t="s">
        <v>273</v>
      </c>
      <c r="E331" s="225" t="str">
        <f>_xlfn.XLOOKUP(D331, '[1]Парный рейтинг'!$D$10:$D$826,'[1]Парный рейтинг'!$P$10:$P$826, "")</f>
        <v/>
      </c>
      <c r="F331" s="172" t="str">
        <f t="shared" si="108"/>
        <v/>
      </c>
      <c r="G331" s="207" t="e">
        <f t="shared" si="109"/>
        <v>#VALUE!</v>
      </c>
      <c r="H331" s="176" t="str">
        <f t="shared" ref="H331:H362" si="125">IF(ISNUMBER(SEARCH("~*", F331)), "*", "")</f>
        <v/>
      </c>
      <c r="I331" s="27" t="str">
        <f t="shared" si="110"/>
        <v>3,5</v>
      </c>
      <c r="J331" s="208">
        <v>3.5</v>
      </c>
      <c r="K331" s="24" t="s">
        <v>797</v>
      </c>
      <c r="L331" s="2">
        <f t="shared" si="111"/>
        <v>0</v>
      </c>
      <c r="M331" s="5">
        <f t="shared" si="112"/>
        <v>3.5</v>
      </c>
      <c r="N331" s="196">
        <f t="shared" si="113"/>
        <v>0</v>
      </c>
      <c r="O331" s="196">
        <f t="shared" si="114"/>
        <v>0</v>
      </c>
      <c r="P331" s="17" t="str">
        <f t="shared" si="115"/>
        <v/>
      </c>
      <c r="Q331" s="16" t="str">
        <f t="shared" si="116"/>
        <v>n/a</v>
      </c>
      <c r="R331" s="10" t="e">
        <f t="shared" si="117"/>
        <v>#VALUE!</v>
      </c>
      <c r="S331" s="25">
        <f t="shared" si="118"/>
        <v>0</v>
      </c>
      <c r="T331" s="11">
        <f t="shared" si="119"/>
        <v>0</v>
      </c>
      <c r="U331" s="12" t="str">
        <f t="shared" si="120"/>
        <v xml:space="preserve"> </v>
      </c>
      <c r="V331" s="13">
        <f t="shared" si="121"/>
        <v>0</v>
      </c>
      <c r="W331" s="53">
        <f t="shared" si="122"/>
        <v>0</v>
      </c>
      <c r="X331" s="54">
        <f t="shared" si="123"/>
        <v>0</v>
      </c>
      <c r="Y331" s="15" t="str">
        <f t="shared" si="124"/>
        <v>-</v>
      </c>
      <c r="Z331" s="54" t="s">
        <v>797</v>
      </c>
      <c r="AA331" s="12">
        <v>0</v>
      </c>
      <c r="AB331" s="54" t="s">
        <v>797</v>
      </c>
      <c r="AC331" s="12">
        <v>0</v>
      </c>
      <c r="AD331" s="54" t="s">
        <v>797</v>
      </c>
      <c r="AE331" s="12">
        <v>0</v>
      </c>
      <c r="AF331" s="54" t="s">
        <v>797</v>
      </c>
      <c r="AG331" s="12">
        <v>0</v>
      </c>
      <c r="AH331" s="54" t="s">
        <v>797</v>
      </c>
      <c r="AI331" s="12">
        <v>0</v>
      </c>
      <c r="AJ331" s="54" t="s">
        <v>797</v>
      </c>
      <c r="AK331" s="12">
        <v>0</v>
      </c>
      <c r="AL331" s="54" t="s">
        <v>797</v>
      </c>
      <c r="AM331" s="12">
        <v>0</v>
      </c>
      <c r="AN331" s="54" t="s">
        <v>797</v>
      </c>
      <c r="AO331" s="12">
        <v>0</v>
      </c>
      <c r="AP331" s="183" t="s">
        <v>895</v>
      </c>
      <c r="AQ331" s="194">
        <v>3.5</v>
      </c>
      <c r="AR331" s="195" t="s">
        <v>797</v>
      </c>
      <c r="AS331" s="180">
        <v>0</v>
      </c>
      <c r="AT331" s="181">
        <v>3.5</v>
      </c>
      <c r="AU331" s="188">
        <v>0</v>
      </c>
      <c r="AV331" s="188">
        <v>0</v>
      </c>
      <c r="AW331" s="188" t="s">
        <v>797</v>
      </c>
      <c r="AX331" s="95" t="s">
        <v>897</v>
      </c>
      <c r="AY331" s="96" t="e">
        <v>#VALUE!</v>
      </c>
      <c r="AZ331" s="97">
        <v>0</v>
      </c>
    </row>
    <row r="332" spans="3:52" ht="15" customHeight="1" x14ac:dyDescent="0.25">
      <c r="C332" s="90">
        <f t="shared" si="106"/>
        <v>192</v>
      </c>
      <c r="D332" s="3" t="s">
        <v>254</v>
      </c>
      <c r="E332" s="225" t="str">
        <f>_xlfn.XLOOKUP(D332, '[1]Парный рейтинг'!$D$10:$D$826,'[1]Парный рейтинг'!$P$10:$P$826, "")</f>
        <v/>
      </c>
      <c r="F332" s="172" t="str">
        <f t="shared" si="108"/>
        <v/>
      </c>
      <c r="G332" s="207" t="e">
        <f t="shared" si="109"/>
        <v>#VALUE!</v>
      </c>
      <c r="H332" s="176" t="str">
        <f t="shared" si="125"/>
        <v/>
      </c>
      <c r="I332" s="27" t="str">
        <f t="shared" si="110"/>
        <v>3,5</v>
      </c>
      <c r="J332" s="208">
        <v>3.5</v>
      </c>
      <c r="K332" s="24" t="s">
        <v>797</v>
      </c>
      <c r="L332" s="2">
        <f t="shared" si="111"/>
        <v>0</v>
      </c>
      <c r="M332" s="5">
        <f t="shared" si="112"/>
        <v>3.5</v>
      </c>
      <c r="N332" s="196">
        <f t="shared" si="113"/>
        <v>0</v>
      </c>
      <c r="O332" s="196">
        <f t="shared" si="114"/>
        <v>0</v>
      </c>
      <c r="P332" s="17" t="str">
        <f t="shared" si="115"/>
        <v/>
      </c>
      <c r="Q332" s="16" t="str">
        <f t="shared" si="116"/>
        <v>n/a</v>
      </c>
      <c r="R332" s="10" t="e">
        <f t="shared" si="117"/>
        <v>#VALUE!</v>
      </c>
      <c r="S332" s="25">
        <f t="shared" si="118"/>
        <v>0</v>
      </c>
      <c r="T332" s="11">
        <f t="shared" si="119"/>
        <v>0</v>
      </c>
      <c r="U332" s="12" t="str">
        <f t="shared" si="120"/>
        <v xml:space="preserve"> </v>
      </c>
      <c r="V332" s="13">
        <f t="shared" si="121"/>
        <v>0</v>
      </c>
      <c r="W332" s="53">
        <f t="shared" si="122"/>
        <v>0</v>
      </c>
      <c r="X332" s="54">
        <f t="shared" si="123"/>
        <v>0</v>
      </c>
      <c r="Y332" s="15" t="str">
        <f t="shared" si="124"/>
        <v>-</v>
      </c>
      <c r="Z332" s="54" t="s">
        <v>797</v>
      </c>
      <c r="AA332" s="12">
        <v>0</v>
      </c>
      <c r="AB332" s="54" t="s">
        <v>797</v>
      </c>
      <c r="AC332" s="12">
        <v>0</v>
      </c>
      <c r="AD332" s="54" t="s">
        <v>797</v>
      </c>
      <c r="AE332" s="12">
        <v>0</v>
      </c>
      <c r="AF332" s="54" t="s">
        <v>797</v>
      </c>
      <c r="AG332" s="12">
        <v>0</v>
      </c>
      <c r="AH332" s="54" t="s">
        <v>797</v>
      </c>
      <c r="AI332" s="12">
        <v>0</v>
      </c>
      <c r="AJ332" s="54" t="s">
        <v>797</v>
      </c>
      <c r="AK332" s="12">
        <v>0</v>
      </c>
      <c r="AL332" s="54" t="s">
        <v>797</v>
      </c>
      <c r="AM332" s="12">
        <v>0</v>
      </c>
      <c r="AN332" s="54" t="s">
        <v>797</v>
      </c>
      <c r="AO332" s="12">
        <v>0</v>
      </c>
      <c r="AP332" s="183" t="s">
        <v>895</v>
      </c>
      <c r="AQ332" s="194">
        <v>3.5</v>
      </c>
      <c r="AR332" s="195" t="s">
        <v>797</v>
      </c>
      <c r="AS332" s="180">
        <v>0</v>
      </c>
      <c r="AT332" s="181">
        <v>3.5</v>
      </c>
      <c r="AU332" s="188">
        <v>0</v>
      </c>
      <c r="AV332" s="188">
        <v>0</v>
      </c>
      <c r="AW332" s="188" t="s">
        <v>797</v>
      </c>
      <c r="AX332" s="95" t="s">
        <v>897</v>
      </c>
      <c r="AY332" s="96" t="e">
        <v>#VALUE!</v>
      </c>
      <c r="AZ332" s="97">
        <v>0</v>
      </c>
    </row>
    <row r="333" spans="3:52" ht="15" customHeight="1" x14ac:dyDescent="0.25">
      <c r="C333" s="90">
        <f t="shared" si="106"/>
        <v>193</v>
      </c>
      <c r="D333" s="3" t="s">
        <v>207</v>
      </c>
      <c r="E333" s="225" t="str">
        <f>_xlfn.XLOOKUP(D333, '[1]Парный рейтинг'!$D$10:$D$826,'[1]Парный рейтинг'!$P$10:$P$826, "")</f>
        <v/>
      </c>
      <c r="F333" s="172" t="str">
        <f t="shared" si="108"/>
        <v/>
      </c>
      <c r="G333" s="207" t="e">
        <f t="shared" si="109"/>
        <v>#VALUE!</v>
      </c>
      <c r="H333" s="176" t="str">
        <f t="shared" si="125"/>
        <v/>
      </c>
      <c r="I333" s="27" t="str">
        <f t="shared" si="110"/>
        <v>3,5</v>
      </c>
      <c r="J333" s="208">
        <v>3.5</v>
      </c>
      <c r="K333" s="24" t="s">
        <v>797</v>
      </c>
      <c r="L333" s="2">
        <f t="shared" si="111"/>
        <v>0</v>
      </c>
      <c r="M333" s="5">
        <f t="shared" si="112"/>
        <v>3.5</v>
      </c>
      <c r="N333" s="196">
        <f t="shared" si="113"/>
        <v>0</v>
      </c>
      <c r="O333" s="196">
        <f t="shared" si="114"/>
        <v>0</v>
      </c>
      <c r="P333" s="17" t="str">
        <f t="shared" si="115"/>
        <v/>
      </c>
      <c r="Q333" s="16" t="str">
        <f t="shared" si="116"/>
        <v>n/a</v>
      </c>
      <c r="R333" s="10" t="e">
        <f t="shared" si="117"/>
        <v>#VALUE!</v>
      </c>
      <c r="S333" s="25">
        <f t="shared" si="118"/>
        <v>0</v>
      </c>
      <c r="T333" s="11">
        <f t="shared" si="119"/>
        <v>0</v>
      </c>
      <c r="U333" s="12" t="str">
        <f t="shared" si="120"/>
        <v xml:space="preserve"> </v>
      </c>
      <c r="V333" s="13">
        <f t="shared" si="121"/>
        <v>0</v>
      </c>
      <c r="W333" s="53">
        <f t="shared" si="122"/>
        <v>0</v>
      </c>
      <c r="X333" s="54">
        <f t="shared" si="123"/>
        <v>0</v>
      </c>
      <c r="Y333" s="15" t="str">
        <f t="shared" si="124"/>
        <v>-</v>
      </c>
      <c r="Z333" s="54" t="s">
        <v>797</v>
      </c>
      <c r="AA333" s="12">
        <v>0</v>
      </c>
      <c r="AB333" s="54" t="s">
        <v>797</v>
      </c>
      <c r="AC333" s="12">
        <v>0</v>
      </c>
      <c r="AD333" s="54" t="s">
        <v>797</v>
      </c>
      <c r="AE333" s="12">
        <v>0</v>
      </c>
      <c r="AF333" s="54" t="s">
        <v>797</v>
      </c>
      <c r="AG333" s="12">
        <v>0</v>
      </c>
      <c r="AH333" s="54" t="s">
        <v>797</v>
      </c>
      <c r="AI333" s="12">
        <v>0</v>
      </c>
      <c r="AJ333" s="54" t="s">
        <v>797</v>
      </c>
      <c r="AK333" s="12">
        <v>0</v>
      </c>
      <c r="AL333" s="54" t="s">
        <v>797</v>
      </c>
      <c r="AM333" s="12">
        <v>0</v>
      </c>
      <c r="AN333" s="54" t="s">
        <v>797</v>
      </c>
      <c r="AO333" s="12">
        <v>0</v>
      </c>
      <c r="AP333" s="183" t="s">
        <v>895</v>
      </c>
      <c r="AQ333" s="194">
        <v>3.5</v>
      </c>
      <c r="AR333" s="195" t="s">
        <v>797</v>
      </c>
      <c r="AS333" s="180">
        <v>0</v>
      </c>
      <c r="AT333" s="181">
        <v>3.5</v>
      </c>
      <c r="AU333" s="188">
        <v>0</v>
      </c>
      <c r="AV333" s="188">
        <v>0</v>
      </c>
      <c r="AW333" s="188" t="s">
        <v>797</v>
      </c>
      <c r="AX333" s="95" t="s">
        <v>897</v>
      </c>
      <c r="AY333" s="96" t="e">
        <v>#VALUE!</v>
      </c>
      <c r="AZ333" s="97">
        <v>0</v>
      </c>
    </row>
    <row r="334" spans="3:52" ht="15" customHeight="1" x14ac:dyDescent="0.25">
      <c r="C334" s="90">
        <f t="shared" si="106"/>
        <v>194</v>
      </c>
      <c r="D334" s="3" t="s">
        <v>865</v>
      </c>
      <c r="E334" s="225" t="str">
        <f>_xlfn.XLOOKUP(D334, '[1]Парный рейтинг'!$D$10:$D$826,'[1]Парный рейтинг'!$P$10:$P$826, "")</f>
        <v/>
      </c>
      <c r="F334" s="172" t="str">
        <f t="shared" si="108"/>
        <v/>
      </c>
      <c r="G334" s="207" t="e">
        <f t="shared" si="109"/>
        <v>#VALUE!</v>
      </c>
      <c r="H334" s="176" t="str">
        <f t="shared" si="125"/>
        <v/>
      </c>
      <c r="I334" s="27" t="str">
        <f t="shared" si="110"/>
        <v>3,5</v>
      </c>
      <c r="J334" s="208">
        <v>3.5</v>
      </c>
      <c r="K334" s="24" t="s">
        <v>797</v>
      </c>
      <c r="L334" s="2">
        <f t="shared" si="111"/>
        <v>0</v>
      </c>
      <c r="M334" s="5">
        <f t="shared" si="112"/>
        <v>3.5</v>
      </c>
      <c r="N334" s="196">
        <f t="shared" si="113"/>
        <v>0</v>
      </c>
      <c r="O334" s="196">
        <f t="shared" si="114"/>
        <v>0</v>
      </c>
      <c r="P334" s="17" t="str">
        <f t="shared" si="115"/>
        <v/>
      </c>
      <c r="Q334" s="16" t="str">
        <f t="shared" si="116"/>
        <v>n/a</v>
      </c>
      <c r="R334" s="10" t="e">
        <f t="shared" si="117"/>
        <v>#VALUE!</v>
      </c>
      <c r="S334" s="25">
        <f t="shared" si="118"/>
        <v>0</v>
      </c>
      <c r="T334" s="11">
        <f t="shared" si="119"/>
        <v>0</v>
      </c>
      <c r="U334" s="12" t="str">
        <f t="shared" si="120"/>
        <v xml:space="preserve"> </v>
      </c>
      <c r="V334" s="13">
        <f t="shared" si="121"/>
        <v>0</v>
      </c>
      <c r="W334" s="53">
        <f t="shared" si="122"/>
        <v>0</v>
      </c>
      <c r="X334" s="54">
        <f t="shared" si="123"/>
        <v>0</v>
      </c>
      <c r="Y334" s="15" t="str">
        <f t="shared" si="124"/>
        <v>-</v>
      </c>
      <c r="Z334" s="54" t="s">
        <v>797</v>
      </c>
      <c r="AA334" s="12">
        <v>0</v>
      </c>
      <c r="AB334" s="54" t="s">
        <v>797</v>
      </c>
      <c r="AC334" s="12">
        <v>0</v>
      </c>
      <c r="AD334" s="54" t="s">
        <v>797</v>
      </c>
      <c r="AE334" s="12">
        <v>0</v>
      </c>
      <c r="AF334" s="54" t="s">
        <v>797</v>
      </c>
      <c r="AG334" s="12">
        <v>0</v>
      </c>
      <c r="AH334" s="54" t="s">
        <v>797</v>
      </c>
      <c r="AI334" s="12">
        <v>0</v>
      </c>
      <c r="AJ334" s="54" t="s">
        <v>797</v>
      </c>
      <c r="AK334" s="12">
        <v>0</v>
      </c>
      <c r="AL334" s="54" t="s">
        <v>797</v>
      </c>
      <c r="AM334" s="12">
        <v>0</v>
      </c>
      <c r="AN334" s="54" t="s">
        <v>797</v>
      </c>
      <c r="AO334" s="12">
        <v>0</v>
      </c>
      <c r="AP334" s="183" t="s">
        <v>895</v>
      </c>
      <c r="AQ334" s="194">
        <v>3.5</v>
      </c>
      <c r="AR334" s="195" t="s">
        <v>797</v>
      </c>
      <c r="AS334" s="180">
        <v>0</v>
      </c>
      <c r="AT334" s="181">
        <v>3.5</v>
      </c>
      <c r="AU334" s="188">
        <v>0</v>
      </c>
      <c r="AV334" s="188">
        <v>0</v>
      </c>
      <c r="AW334" s="188" t="s">
        <v>797</v>
      </c>
      <c r="AX334" s="95" t="s">
        <v>897</v>
      </c>
      <c r="AY334" s="96" t="e">
        <v>#VALUE!</v>
      </c>
      <c r="AZ334" s="97">
        <v>0</v>
      </c>
    </row>
    <row r="335" spans="3:52" ht="15" customHeight="1" x14ac:dyDescent="0.25">
      <c r="C335" s="90">
        <f t="shared" si="106"/>
        <v>195</v>
      </c>
      <c r="D335" s="3" t="s">
        <v>570</v>
      </c>
      <c r="E335" s="225" t="str">
        <f>_xlfn.XLOOKUP(D335, '[1]Парный рейтинг'!$D$10:$D$826,'[1]Парный рейтинг'!$P$10:$P$826, "")</f>
        <v/>
      </c>
      <c r="F335" s="172" t="str">
        <f t="shared" si="108"/>
        <v/>
      </c>
      <c r="G335" s="207" t="e">
        <f t="shared" si="109"/>
        <v>#VALUE!</v>
      </c>
      <c r="H335" s="176" t="str">
        <f t="shared" si="125"/>
        <v/>
      </c>
      <c r="I335" s="27" t="str">
        <f t="shared" si="110"/>
        <v>3,5</v>
      </c>
      <c r="J335" s="208">
        <v>3.5</v>
      </c>
      <c r="K335" s="24" t="s">
        <v>797</v>
      </c>
      <c r="L335" s="2">
        <f t="shared" si="111"/>
        <v>0</v>
      </c>
      <c r="M335" s="5">
        <f t="shared" si="112"/>
        <v>3.5</v>
      </c>
      <c r="N335" s="196">
        <f t="shared" si="113"/>
        <v>0</v>
      </c>
      <c r="O335" s="196">
        <f t="shared" si="114"/>
        <v>0</v>
      </c>
      <c r="P335" s="17" t="str">
        <f t="shared" si="115"/>
        <v/>
      </c>
      <c r="Q335" s="16" t="str">
        <f t="shared" si="116"/>
        <v>n/a</v>
      </c>
      <c r="R335" s="10" t="e">
        <f t="shared" si="117"/>
        <v>#VALUE!</v>
      </c>
      <c r="S335" s="25">
        <f t="shared" si="118"/>
        <v>0</v>
      </c>
      <c r="T335" s="11">
        <f t="shared" si="119"/>
        <v>0</v>
      </c>
      <c r="U335" s="12" t="str">
        <f t="shared" si="120"/>
        <v xml:space="preserve"> </v>
      </c>
      <c r="V335" s="13">
        <f t="shared" si="121"/>
        <v>0</v>
      </c>
      <c r="W335" s="53">
        <f t="shared" si="122"/>
        <v>0</v>
      </c>
      <c r="X335" s="54">
        <f t="shared" si="123"/>
        <v>0</v>
      </c>
      <c r="Y335" s="15" t="str">
        <f t="shared" si="124"/>
        <v>-</v>
      </c>
      <c r="Z335" s="54" t="s">
        <v>797</v>
      </c>
      <c r="AA335" s="12">
        <v>0</v>
      </c>
      <c r="AB335" s="54" t="s">
        <v>797</v>
      </c>
      <c r="AC335" s="12">
        <v>0</v>
      </c>
      <c r="AD335" s="54" t="s">
        <v>797</v>
      </c>
      <c r="AE335" s="12">
        <v>0</v>
      </c>
      <c r="AF335" s="54" t="s">
        <v>797</v>
      </c>
      <c r="AG335" s="12">
        <v>0</v>
      </c>
      <c r="AH335" s="54" t="s">
        <v>797</v>
      </c>
      <c r="AI335" s="12">
        <v>0</v>
      </c>
      <c r="AJ335" s="54" t="s">
        <v>797</v>
      </c>
      <c r="AK335" s="12">
        <v>0</v>
      </c>
      <c r="AL335" s="54" t="s">
        <v>797</v>
      </c>
      <c r="AM335" s="12">
        <v>0</v>
      </c>
      <c r="AN335" s="54" t="s">
        <v>797</v>
      </c>
      <c r="AO335" s="12">
        <v>0</v>
      </c>
      <c r="AP335" s="183" t="s">
        <v>895</v>
      </c>
      <c r="AQ335" s="194">
        <v>3.5</v>
      </c>
      <c r="AR335" s="195" t="s">
        <v>797</v>
      </c>
      <c r="AS335" s="180">
        <v>0</v>
      </c>
      <c r="AT335" s="181">
        <v>3.5</v>
      </c>
      <c r="AU335" s="188">
        <v>0</v>
      </c>
      <c r="AV335" s="188">
        <v>0</v>
      </c>
      <c r="AW335" s="188" t="s">
        <v>797</v>
      </c>
      <c r="AX335" s="95" t="s">
        <v>897</v>
      </c>
      <c r="AY335" s="96" t="e">
        <v>#VALUE!</v>
      </c>
      <c r="AZ335" s="97">
        <v>0</v>
      </c>
    </row>
    <row r="336" spans="3:52" ht="15" customHeight="1" x14ac:dyDescent="0.25">
      <c r="C336" s="90">
        <f t="shared" si="106"/>
        <v>196</v>
      </c>
      <c r="D336" s="3" t="s">
        <v>245</v>
      </c>
      <c r="E336" s="225" t="str">
        <f>_xlfn.XLOOKUP(D336, '[1]Парный рейтинг'!$D$10:$D$826,'[1]Парный рейтинг'!$P$10:$P$826, "")</f>
        <v/>
      </c>
      <c r="F336" s="172" t="str">
        <f t="shared" si="108"/>
        <v/>
      </c>
      <c r="G336" s="207" t="e">
        <f t="shared" si="109"/>
        <v>#VALUE!</v>
      </c>
      <c r="H336" s="176" t="str">
        <f t="shared" si="125"/>
        <v/>
      </c>
      <c r="I336" s="27" t="str">
        <f t="shared" si="110"/>
        <v>3,5</v>
      </c>
      <c r="J336" s="208">
        <v>3.5</v>
      </c>
      <c r="K336" s="24" t="s">
        <v>797</v>
      </c>
      <c r="L336" s="2">
        <f t="shared" si="111"/>
        <v>0</v>
      </c>
      <c r="M336" s="5">
        <f t="shared" si="112"/>
        <v>3.5</v>
      </c>
      <c r="N336" s="196">
        <f t="shared" si="113"/>
        <v>0</v>
      </c>
      <c r="O336" s="196">
        <f t="shared" si="114"/>
        <v>0</v>
      </c>
      <c r="P336" s="17" t="str">
        <f t="shared" si="115"/>
        <v/>
      </c>
      <c r="Q336" s="16" t="str">
        <f t="shared" si="116"/>
        <v>n/a</v>
      </c>
      <c r="R336" s="10" t="e">
        <f t="shared" si="117"/>
        <v>#VALUE!</v>
      </c>
      <c r="S336" s="25">
        <f t="shared" si="118"/>
        <v>0</v>
      </c>
      <c r="T336" s="11">
        <f t="shared" si="119"/>
        <v>0</v>
      </c>
      <c r="U336" s="12" t="str">
        <f t="shared" si="120"/>
        <v xml:space="preserve"> </v>
      </c>
      <c r="V336" s="13">
        <f t="shared" si="121"/>
        <v>0</v>
      </c>
      <c r="W336" s="53">
        <f t="shared" si="122"/>
        <v>0</v>
      </c>
      <c r="X336" s="54">
        <f t="shared" si="123"/>
        <v>0</v>
      </c>
      <c r="Y336" s="15" t="str">
        <f t="shared" si="124"/>
        <v>-</v>
      </c>
      <c r="Z336" s="54" t="s">
        <v>797</v>
      </c>
      <c r="AA336" s="12">
        <v>0</v>
      </c>
      <c r="AB336" s="54" t="s">
        <v>797</v>
      </c>
      <c r="AC336" s="12">
        <v>0</v>
      </c>
      <c r="AD336" s="54" t="s">
        <v>797</v>
      </c>
      <c r="AE336" s="12">
        <v>0</v>
      </c>
      <c r="AF336" s="54" t="s">
        <v>797</v>
      </c>
      <c r="AG336" s="12">
        <v>0</v>
      </c>
      <c r="AH336" s="54" t="s">
        <v>797</v>
      </c>
      <c r="AI336" s="12">
        <v>0</v>
      </c>
      <c r="AJ336" s="54" t="s">
        <v>797</v>
      </c>
      <c r="AK336" s="12">
        <v>0</v>
      </c>
      <c r="AL336" s="54" t="s">
        <v>797</v>
      </c>
      <c r="AM336" s="12">
        <v>0</v>
      </c>
      <c r="AN336" s="54" t="s">
        <v>797</v>
      </c>
      <c r="AO336" s="12">
        <v>0</v>
      </c>
      <c r="AP336" s="183" t="s">
        <v>895</v>
      </c>
      <c r="AQ336" s="194">
        <v>3.5</v>
      </c>
      <c r="AR336" s="195" t="s">
        <v>797</v>
      </c>
      <c r="AS336" s="180">
        <v>0</v>
      </c>
      <c r="AT336" s="181">
        <v>3.5</v>
      </c>
      <c r="AU336" s="188">
        <v>0</v>
      </c>
      <c r="AV336" s="188">
        <v>0</v>
      </c>
      <c r="AW336" s="188" t="s">
        <v>797</v>
      </c>
      <c r="AX336" s="95" t="s">
        <v>897</v>
      </c>
      <c r="AY336" s="96" t="e">
        <v>#VALUE!</v>
      </c>
      <c r="AZ336" s="97">
        <v>0</v>
      </c>
    </row>
    <row r="337" spans="3:52" ht="15" customHeight="1" x14ac:dyDescent="0.25">
      <c r="C337" s="90">
        <f t="shared" si="106"/>
        <v>197</v>
      </c>
      <c r="D337" s="3" t="s">
        <v>453</v>
      </c>
      <c r="E337" s="225" t="str">
        <f>_xlfn.XLOOKUP(D337, '[1]Парный рейтинг'!$D$10:$D$826,'[1]Парный рейтинг'!$P$10:$P$826, "")</f>
        <v/>
      </c>
      <c r="F337" s="172" t="str">
        <f t="shared" si="108"/>
        <v/>
      </c>
      <c r="G337" s="207" t="e">
        <f t="shared" si="109"/>
        <v>#VALUE!</v>
      </c>
      <c r="H337" s="176" t="str">
        <f t="shared" si="125"/>
        <v/>
      </c>
      <c r="I337" s="27" t="str">
        <f t="shared" si="110"/>
        <v>3,5</v>
      </c>
      <c r="J337" s="208">
        <v>3.5</v>
      </c>
      <c r="K337" s="24" t="s">
        <v>797</v>
      </c>
      <c r="L337" s="2">
        <f t="shared" si="111"/>
        <v>0</v>
      </c>
      <c r="M337" s="5">
        <f t="shared" si="112"/>
        <v>3.5</v>
      </c>
      <c r="N337" s="196">
        <f t="shared" si="113"/>
        <v>0</v>
      </c>
      <c r="O337" s="196">
        <f t="shared" si="114"/>
        <v>0</v>
      </c>
      <c r="P337" s="17" t="str">
        <f t="shared" si="115"/>
        <v/>
      </c>
      <c r="Q337" s="16" t="str">
        <f t="shared" si="116"/>
        <v>n/a</v>
      </c>
      <c r="R337" s="10" t="e">
        <f t="shared" si="117"/>
        <v>#VALUE!</v>
      </c>
      <c r="S337" s="25">
        <f t="shared" si="118"/>
        <v>0</v>
      </c>
      <c r="T337" s="11">
        <f t="shared" si="119"/>
        <v>0</v>
      </c>
      <c r="U337" s="12" t="str">
        <f t="shared" si="120"/>
        <v xml:space="preserve"> </v>
      </c>
      <c r="V337" s="13">
        <f t="shared" si="121"/>
        <v>0</v>
      </c>
      <c r="W337" s="53">
        <f t="shared" si="122"/>
        <v>0</v>
      </c>
      <c r="X337" s="54">
        <f t="shared" si="123"/>
        <v>0</v>
      </c>
      <c r="Y337" s="15" t="str">
        <f t="shared" si="124"/>
        <v>-</v>
      </c>
      <c r="Z337" s="54" t="s">
        <v>797</v>
      </c>
      <c r="AA337" s="12">
        <v>0</v>
      </c>
      <c r="AB337" s="54" t="s">
        <v>797</v>
      </c>
      <c r="AC337" s="12">
        <v>0</v>
      </c>
      <c r="AD337" s="54" t="s">
        <v>797</v>
      </c>
      <c r="AE337" s="12">
        <v>0</v>
      </c>
      <c r="AF337" s="54" t="s">
        <v>797</v>
      </c>
      <c r="AG337" s="12">
        <v>0</v>
      </c>
      <c r="AH337" s="54" t="s">
        <v>797</v>
      </c>
      <c r="AI337" s="12">
        <v>0</v>
      </c>
      <c r="AJ337" s="54" t="s">
        <v>797</v>
      </c>
      <c r="AK337" s="12">
        <v>0</v>
      </c>
      <c r="AL337" s="54" t="s">
        <v>797</v>
      </c>
      <c r="AM337" s="12">
        <v>0</v>
      </c>
      <c r="AN337" s="54" t="s">
        <v>797</v>
      </c>
      <c r="AO337" s="12">
        <v>0</v>
      </c>
      <c r="AP337" s="183" t="s">
        <v>895</v>
      </c>
      <c r="AQ337" s="194">
        <v>3.5</v>
      </c>
      <c r="AR337" s="195" t="s">
        <v>797</v>
      </c>
      <c r="AS337" s="180">
        <v>0</v>
      </c>
      <c r="AT337" s="181">
        <v>3.5</v>
      </c>
      <c r="AU337" s="188">
        <v>0</v>
      </c>
      <c r="AV337" s="188">
        <v>0</v>
      </c>
      <c r="AW337" s="188" t="s">
        <v>797</v>
      </c>
      <c r="AX337" s="95" t="s">
        <v>897</v>
      </c>
      <c r="AY337" s="96" t="e">
        <v>#VALUE!</v>
      </c>
      <c r="AZ337" s="97">
        <v>0</v>
      </c>
    </row>
    <row r="338" spans="3:52" ht="15" customHeight="1" x14ac:dyDescent="0.25">
      <c r="C338" s="90">
        <f t="shared" si="106"/>
        <v>198</v>
      </c>
      <c r="D338" s="3" t="s">
        <v>213</v>
      </c>
      <c r="E338" s="225" t="str">
        <f>_xlfn.XLOOKUP(D338, '[1]Парный рейтинг'!$D$10:$D$826,'[1]Парный рейтинг'!$P$10:$P$826, "")</f>
        <v/>
      </c>
      <c r="F338" s="172" t="str">
        <f t="shared" si="108"/>
        <v/>
      </c>
      <c r="G338" s="207" t="e">
        <f t="shared" si="109"/>
        <v>#VALUE!</v>
      </c>
      <c r="H338" s="176" t="str">
        <f t="shared" si="125"/>
        <v/>
      </c>
      <c r="I338" s="27" t="str">
        <f t="shared" si="110"/>
        <v>3,5</v>
      </c>
      <c r="J338" s="208">
        <v>3.5</v>
      </c>
      <c r="K338" s="24" t="s">
        <v>797</v>
      </c>
      <c r="L338" s="2">
        <f t="shared" si="111"/>
        <v>0</v>
      </c>
      <c r="M338" s="5">
        <f t="shared" si="112"/>
        <v>3.5</v>
      </c>
      <c r="N338" s="196">
        <f t="shared" si="113"/>
        <v>0</v>
      </c>
      <c r="O338" s="196">
        <f t="shared" si="114"/>
        <v>0</v>
      </c>
      <c r="P338" s="17" t="str">
        <f t="shared" si="115"/>
        <v/>
      </c>
      <c r="Q338" s="16" t="str">
        <f t="shared" si="116"/>
        <v>n/a</v>
      </c>
      <c r="R338" s="10" t="e">
        <f t="shared" si="117"/>
        <v>#VALUE!</v>
      </c>
      <c r="S338" s="25">
        <f t="shared" si="118"/>
        <v>0</v>
      </c>
      <c r="T338" s="11">
        <f t="shared" si="119"/>
        <v>0</v>
      </c>
      <c r="U338" s="12" t="str">
        <f t="shared" si="120"/>
        <v xml:space="preserve"> </v>
      </c>
      <c r="V338" s="13">
        <f t="shared" si="121"/>
        <v>0</v>
      </c>
      <c r="W338" s="53">
        <f t="shared" si="122"/>
        <v>0</v>
      </c>
      <c r="X338" s="54">
        <f t="shared" si="123"/>
        <v>0</v>
      </c>
      <c r="Y338" s="15" t="str">
        <f t="shared" si="124"/>
        <v>-</v>
      </c>
      <c r="Z338" s="54" t="s">
        <v>797</v>
      </c>
      <c r="AA338" s="12">
        <v>0</v>
      </c>
      <c r="AB338" s="54" t="s">
        <v>797</v>
      </c>
      <c r="AC338" s="12">
        <v>0</v>
      </c>
      <c r="AD338" s="54" t="s">
        <v>797</v>
      </c>
      <c r="AE338" s="12">
        <v>0</v>
      </c>
      <c r="AF338" s="54" t="s">
        <v>797</v>
      </c>
      <c r="AG338" s="12">
        <v>0</v>
      </c>
      <c r="AH338" s="54" t="s">
        <v>797</v>
      </c>
      <c r="AI338" s="12">
        <v>0</v>
      </c>
      <c r="AJ338" s="54" t="s">
        <v>797</v>
      </c>
      <c r="AK338" s="12">
        <v>0</v>
      </c>
      <c r="AL338" s="54" t="s">
        <v>797</v>
      </c>
      <c r="AM338" s="12">
        <v>0</v>
      </c>
      <c r="AN338" s="54" t="s">
        <v>797</v>
      </c>
      <c r="AO338" s="12">
        <v>0</v>
      </c>
      <c r="AP338" s="183" t="s">
        <v>895</v>
      </c>
      <c r="AQ338" s="194">
        <v>3.5</v>
      </c>
      <c r="AR338" s="195" t="s">
        <v>797</v>
      </c>
      <c r="AS338" s="180">
        <v>0</v>
      </c>
      <c r="AT338" s="181">
        <v>3.5</v>
      </c>
      <c r="AU338" s="188">
        <v>0</v>
      </c>
      <c r="AV338" s="188">
        <v>0</v>
      </c>
      <c r="AW338" s="188" t="s">
        <v>797</v>
      </c>
      <c r="AX338" s="95" t="s">
        <v>897</v>
      </c>
      <c r="AY338" s="96" t="e">
        <v>#VALUE!</v>
      </c>
      <c r="AZ338" s="97">
        <v>0</v>
      </c>
    </row>
    <row r="339" spans="3:52" ht="15" customHeight="1" x14ac:dyDescent="0.25">
      <c r="C339" s="90">
        <f t="shared" si="106"/>
        <v>199</v>
      </c>
      <c r="D339" s="3" t="s">
        <v>184</v>
      </c>
      <c r="E339" s="225" t="str">
        <f>_xlfn.XLOOKUP(D339, '[1]Парный рейтинг'!$D$10:$D$826,'[1]Парный рейтинг'!$P$10:$P$826, "")</f>
        <v/>
      </c>
      <c r="F339" s="172" t="str">
        <f t="shared" si="108"/>
        <v/>
      </c>
      <c r="G339" s="207" t="e">
        <f t="shared" si="109"/>
        <v>#VALUE!</v>
      </c>
      <c r="H339" s="176" t="str">
        <f t="shared" si="125"/>
        <v/>
      </c>
      <c r="I339" s="27" t="str">
        <f t="shared" si="110"/>
        <v>3,5</v>
      </c>
      <c r="J339" s="208">
        <v>3.5</v>
      </c>
      <c r="K339" s="24" t="s">
        <v>797</v>
      </c>
      <c r="L339" s="2">
        <f t="shared" si="111"/>
        <v>0</v>
      </c>
      <c r="M339" s="5">
        <f t="shared" si="112"/>
        <v>3.5</v>
      </c>
      <c r="N339" s="196">
        <f t="shared" si="113"/>
        <v>0</v>
      </c>
      <c r="O339" s="196">
        <f t="shared" si="114"/>
        <v>0</v>
      </c>
      <c r="P339" s="17" t="str">
        <f t="shared" si="115"/>
        <v/>
      </c>
      <c r="Q339" s="16" t="str">
        <f t="shared" si="116"/>
        <v>n/a</v>
      </c>
      <c r="R339" s="10" t="e">
        <f t="shared" si="117"/>
        <v>#VALUE!</v>
      </c>
      <c r="S339" s="25">
        <f t="shared" si="118"/>
        <v>0</v>
      </c>
      <c r="T339" s="11">
        <f t="shared" si="119"/>
        <v>0</v>
      </c>
      <c r="U339" s="12" t="str">
        <f t="shared" si="120"/>
        <v xml:space="preserve"> </v>
      </c>
      <c r="V339" s="13">
        <f t="shared" si="121"/>
        <v>0</v>
      </c>
      <c r="W339" s="53">
        <f t="shared" si="122"/>
        <v>0</v>
      </c>
      <c r="X339" s="54">
        <f t="shared" si="123"/>
        <v>0</v>
      </c>
      <c r="Y339" s="15" t="str">
        <f t="shared" si="124"/>
        <v>-</v>
      </c>
      <c r="Z339" s="54" t="s">
        <v>797</v>
      </c>
      <c r="AA339" s="12">
        <v>0</v>
      </c>
      <c r="AB339" s="54" t="s">
        <v>797</v>
      </c>
      <c r="AC339" s="12">
        <v>0</v>
      </c>
      <c r="AD339" s="54" t="s">
        <v>797</v>
      </c>
      <c r="AE339" s="12">
        <v>0</v>
      </c>
      <c r="AF339" s="54" t="s">
        <v>797</v>
      </c>
      <c r="AG339" s="12">
        <v>0</v>
      </c>
      <c r="AH339" s="54" t="s">
        <v>797</v>
      </c>
      <c r="AI339" s="12">
        <v>0</v>
      </c>
      <c r="AJ339" s="54" t="s">
        <v>797</v>
      </c>
      <c r="AK339" s="12">
        <v>0</v>
      </c>
      <c r="AL339" s="54" t="s">
        <v>797</v>
      </c>
      <c r="AM339" s="12">
        <v>0</v>
      </c>
      <c r="AN339" s="54" t="s">
        <v>797</v>
      </c>
      <c r="AO339" s="12">
        <v>0</v>
      </c>
      <c r="AP339" s="183" t="s">
        <v>895</v>
      </c>
      <c r="AQ339" s="194">
        <v>3.5</v>
      </c>
      <c r="AR339" s="195" t="s">
        <v>797</v>
      </c>
      <c r="AS339" s="180">
        <v>0</v>
      </c>
      <c r="AT339" s="181">
        <v>3.5</v>
      </c>
      <c r="AU339" s="188">
        <v>0</v>
      </c>
      <c r="AV339" s="188">
        <v>0</v>
      </c>
      <c r="AW339" s="188" t="s">
        <v>797</v>
      </c>
      <c r="AX339" s="95" t="s">
        <v>897</v>
      </c>
      <c r="AY339" s="96" t="e">
        <v>#VALUE!</v>
      </c>
      <c r="AZ339" s="97">
        <v>0</v>
      </c>
    </row>
    <row r="340" spans="3:52" ht="15" customHeight="1" x14ac:dyDescent="0.25">
      <c r="C340" s="90">
        <f t="shared" si="106"/>
        <v>200</v>
      </c>
      <c r="D340" s="3" t="s">
        <v>186</v>
      </c>
      <c r="E340" s="225" t="str">
        <f>_xlfn.XLOOKUP(D340, '[1]Парный рейтинг'!$D$10:$D$826,'[1]Парный рейтинг'!$P$10:$P$826, "")</f>
        <v/>
      </c>
      <c r="F340" s="172" t="str">
        <f t="shared" si="108"/>
        <v/>
      </c>
      <c r="G340" s="207" t="e">
        <f t="shared" si="109"/>
        <v>#VALUE!</v>
      </c>
      <c r="H340" s="176" t="str">
        <f t="shared" si="125"/>
        <v/>
      </c>
      <c r="I340" s="27" t="str">
        <f t="shared" si="110"/>
        <v>3,5</v>
      </c>
      <c r="J340" s="208">
        <v>3.5</v>
      </c>
      <c r="K340" s="24" t="s">
        <v>797</v>
      </c>
      <c r="L340" s="2">
        <f t="shared" si="111"/>
        <v>0</v>
      </c>
      <c r="M340" s="5">
        <f t="shared" si="112"/>
        <v>3.5</v>
      </c>
      <c r="N340" s="196">
        <f t="shared" si="113"/>
        <v>0</v>
      </c>
      <c r="O340" s="196">
        <f t="shared" si="114"/>
        <v>0</v>
      </c>
      <c r="P340" s="17" t="str">
        <f t="shared" si="115"/>
        <v/>
      </c>
      <c r="Q340" s="16" t="str">
        <f t="shared" si="116"/>
        <v>n/a</v>
      </c>
      <c r="R340" s="10" t="e">
        <f t="shared" si="117"/>
        <v>#VALUE!</v>
      </c>
      <c r="S340" s="25">
        <f t="shared" si="118"/>
        <v>0</v>
      </c>
      <c r="T340" s="11">
        <f t="shared" si="119"/>
        <v>0</v>
      </c>
      <c r="U340" s="12" t="str">
        <f t="shared" si="120"/>
        <v xml:space="preserve"> </v>
      </c>
      <c r="V340" s="13">
        <f t="shared" si="121"/>
        <v>0</v>
      </c>
      <c r="W340" s="53">
        <f t="shared" si="122"/>
        <v>0</v>
      </c>
      <c r="X340" s="54">
        <f t="shared" si="123"/>
        <v>0</v>
      </c>
      <c r="Y340" s="15" t="str">
        <f t="shared" si="124"/>
        <v>-</v>
      </c>
      <c r="Z340" s="54" t="s">
        <v>797</v>
      </c>
      <c r="AA340" s="12">
        <v>0</v>
      </c>
      <c r="AB340" s="54" t="s">
        <v>797</v>
      </c>
      <c r="AC340" s="12">
        <v>0</v>
      </c>
      <c r="AD340" s="54" t="s">
        <v>797</v>
      </c>
      <c r="AE340" s="12">
        <v>0</v>
      </c>
      <c r="AF340" s="54" t="s">
        <v>797</v>
      </c>
      <c r="AG340" s="12">
        <v>0</v>
      </c>
      <c r="AH340" s="54" t="s">
        <v>797</v>
      </c>
      <c r="AI340" s="12">
        <v>0</v>
      </c>
      <c r="AJ340" s="54" t="s">
        <v>797</v>
      </c>
      <c r="AK340" s="12">
        <v>0</v>
      </c>
      <c r="AL340" s="54" t="s">
        <v>797</v>
      </c>
      <c r="AM340" s="12">
        <v>0</v>
      </c>
      <c r="AN340" s="54" t="s">
        <v>797</v>
      </c>
      <c r="AO340" s="12">
        <v>0</v>
      </c>
      <c r="AP340" s="183" t="s">
        <v>895</v>
      </c>
      <c r="AQ340" s="194">
        <v>3.5</v>
      </c>
      <c r="AR340" s="195" t="s">
        <v>797</v>
      </c>
      <c r="AS340" s="180">
        <v>0</v>
      </c>
      <c r="AT340" s="181">
        <v>3.5</v>
      </c>
      <c r="AU340" s="188">
        <v>0</v>
      </c>
      <c r="AV340" s="188">
        <v>0</v>
      </c>
      <c r="AW340" s="188" t="s">
        <v>797</v>
      </c>
      <c r="AX340" s="95" t="s">
        <v>897</v>
      </c>
      <c r="AY340" s="96" t="e">
        <v>#VALUE!</v>
      </c>
      <c r="AZ340" s="97">
        <v>0</v>
      </c>
    </row>
    <row r="341" spans="3:52" ht="15" customHeight="1" x14ac:dyDescent="0.25">
      <c r="C341" s="90">
        <f t="shared" si="106"/>
        <v>201</v>
      </c>
      <c r="D341" s="3" t="s">
        <v>276</v>
      </c>
      <c r="E341" s="225" t="str">
        <f>_xlfn.XLOOKUP(D341, '[1]Парный рейтинг'!$D$10:$D$826,'[1]Парный рейтинг'!$P$10:$P$826, "")</f>
        <v/>
      </c>
      <c r="F341" s="172" t="str">
        <f t="shared" si="108"/>
        <v/>
      </c>
      <c r="G341" s="207" t="e">
        <f t="shared" si="109"/>
        <v>#VALUE!</v>
      </c>
      <c r="H341" s="176" t="str">
        <f t="shared" si="125"/>
        <v/>
      </c>
      <c r="I341" s="27" t="str">
        <f t="shared" si="110"/>
        <v>3,5</v>
      </c>
      <c r="J341" s="208">
        <v>3.5</v>
      </c>
      <c r="K341" s="24" t="s">
        <v>797</v>
      </c>
      <c r="L341" s="2">
        <f t="shared" si="111"/>
        <v>0</v>
      </c>
      <c r="M341" s="5">
        <f t="shared" si="112"/>
        <v>3.5</v>
      </c>
      <c r="N341" s="196">
        <f t="shared" si="113"/>
        <v>0</v>
      </c>
      <c r="O341" s="196">
        <f t="shared" si="114"/>
        <v>0</v>
      </c>
      <c r="P341" s="17" t="str">
        <f t="shared" si="115"/>
        <v/>
      </c>
      <c r="Q341" s="16" t="str">
        <f t="shared" si="116"/>
        <v>n/a</v>
      </c>
      <c r="R341" s="10" t="e">
        <f t="shared" si="117"/>
        <v>#VALUE!</v>
      </c>
      <c r="S341" s="25">
        <f t="shared" si="118"/>
        <v>0</v>
      </c>
      <c r="T341" s="11">
        <f t="shared" si="119"/>
        <v>0</v>
      </c>
      <c r="U341" s="12" t="str">
        <f t="shared" si="120"/>
        <v xml:space="preserve"> </v>
      </c>
      <c r="V341" s="13">
        <f t="shared" si="121"/>
        <v>0</v>
      </c>
      <c r="W341" s="53">
        <f t="shared" si="122"/>
        <v>0</v>
      </c>
      <c r="X341" s="54">
        <f t="shared" si="123"/>
        <v>0</v>
      </c>
      <c r="Y341" s="15" t="str">
        <f t="shared" si="124"/>
        <v>-</v>
      </c>
      <c r="Z341" s="54" t="s">
        <v>797</v>
      </c>
      <c r="AA341" s="12">
        <v>0</v>
      </c>
      <c r="AB341" s="54" t="s">
        <v>797</v>
      </c>
      <c r="AC341" s="12">
        <v>0</v>
      </c>
      <c r="AD341" s="54" t="s">
        <v>797</v>
      </c>
      <c r="AE341" s="12">
        <v>0</v>
      </c>
      <c r="AF341" s="54" t="s">
        <v>797</v>
      </c>
      <c r="AG341" s="12">
        <v>0</v>
      </c>
      <c r="AH341" s="54" t="s">
        <v>797</v>
      </c>
      <c r="AI341" s="12">
        <v>0</v>
      </c>
      <c r="AJ341" s="54" t="s">
        <v>797</v>
      </c>
      <c r="AK341" s="12">
        <v>0</v>
      </c>
      <c r="AL341" s="54" t="s">
        <v>797</v>
      </c>
      <c r="AM341" s="12">
        <v>0</v>
      </c>
      <c r="AN341" s="54" t="s">
        <v>797</v>
      </c>
      <c r="AO341" s="12">
        <v>0</v>
      </c>
      <c r="AP341" s="183" t="s">
        <v>895</v>
      </c>
      <c r="AQ341" s="194">
        <v>3.5</v>
      </c>
      <c r="AR341" s="195" t="s">
        <v>797</v>
      </c>
      <c r="AS341" s="180">
        <v>0</v>
      </c>
      <c r="AT341" s="181">
        <v>3.5</v>
      </c>
      <c r="AU341" s="188">
        <v>0</v>
      </c>
      <c r="AV341" s="188">
        <v>0</v>
      </c>
      <c r="AW341" s="188" t="s">
        <v>797</v>
      </c>
      <c r="AX341" s="95" t="s">
        <v>897</v>
      </c>
      <c r="AY341" s="96" t="e">
        <v>#VALUE!</v>
      </c>
      <c r="AZ341" s="97">
        <v>0</v>
      </c>
    </row>
    <row r="342" spans="3:52" ht="15" customHeight="1" x14ac:dyDescent="0.25">
      <c r="C342" s="90">
        <f t="shared" si="106"/>
        <v>202</v>
      </c>
      <c r="D342" s="3" t="s">
        <v>253</v>
      </c>
      <c r="E342" s="225" t="str">
        <f>_xlfn.XLOOKUP(D342, '[1]Парный рейтинг'!$D$10:$D$826,'[1]Парный рейтинг'!$P$10:$P$826, "")</f>
        <v/>
      </c>
      <c r="F342" s="172" t="str">
        <f t="shared" si="108"/>
        <v/>
      </c>
      <c r="G342" s="207" t="e">
        <f t="shared" si="109"/>
        <v>#VALUE!</v>
      </c>
      <c r="H342" s="176" t="str">
        <f t="shared" si="125"/>
        <v/>
      </c>
      <c r="I342" s="27" t="str">
        <f t="shared" si="110"/>
        <v>3,5</v>
      </c>
      <c r="J342" s="208">
        <v>3.5</v>
      </c>
      <c r="K342" s="24" t="s">
        <v>797</v>
      </c>
      <c r="L342" s="2">
        <f t="shared" si="111"/>
        <v>0</v>
      </c>
      <c r="M342" s="5">
        <f t="shared" si="112"/>
        <v>3.5</v>
      </c>
      <c r="N342" s="196">
        <f t="shared" si="113"/>
        <v>0</v>
      </c>
      <c r="O342" s="196">
        <f t="shared" si="114"/>
        <v>0</v>
      </c>
      <c r="P342" s="17" t="str">
        <f t="shared" si="115"/>
        <v/>
      </c>
      <c r="Q342" s="16" t="str">
        <f t="shared" si="116"/>
        <v>n/a</v>
      </c>
      <c r="R342" s="10" t="e">
        <f t="shared" si="117"/>
        <v>#VALUE!</v>
      </c>
      <c r="S342" s="25">
        <f t="shared" si="118"/>
        <v>0</v>
      </c>
      <c r="T342" s="11">
        <f t="shared" si="119"/>
        <v>0</v>
      </c>
      <c r="U342" s="12" t="str">
        <f t="shared" si="120"/>
        <v xml:space="preserve"> </v>
      </c>
      <c r="V342" s="13">
        <f t="shared" si="121"/>
        <v>0</v>
      </c>
      <c r="W342" s="53">
        <f t="shared" si="122"/>
        <v>0</v>
      </c>
      <c r="X342" s="54">
        <f t="shared" si="123"/>
        <v>0</v>
      </c>
      <c r="Y342" s="15" t="str">
        <f t="shared" si="124"/>
        <v>-</v>
      </c>
      <c r="Z342" s="54" t="s">
        <v>797</v>
      </c>
      <c r="AA342" s="12">
        <v>0</v>
      </c>
      <c r="AB342" s="54" t="s">
        <v>797</v>
      </c>
      <c r="AC342" s="12">
        <v>0</v>
      </c>
      <c r="AD342" s="54" t="s">
        <v>797</v>
      </c>
      <c r="AE342" s="12">
        <v>0</v>
      </c>
      <c r="AF342" s="54" t="s">
        <v>797</v>
      </c>
      <c r="AG342" s="12">
        <v>0</v>
      </c>
      <c r="AH342" s="54" t="s">
        <v>797</v>
      </c>
      <c r="AI342" s="12">
        <v>0</v>
      </c>
      <c r="AJ342" s="54" t="s">
        <v>797</v>
      </c>
      <c r="AK342" s="12">
        <v>0</v>
      </c>
      <c r="AL342" s="54" t="s">
        <v>797</v>
      </c>
      <c r="AM342" s="12">
        <v>0</v>
      </c>
      <c r="AN342" s="54" t="s">
        <v>797</v>
      </c>
      <c r="AO342" s="12">
        <v>0</v>
      </c>
      <c r="AP342" s="183" t="s">
        <v>895</v>
      </c>
      <c r="AQ342" s="194">
        <v>3.5</v>
      </c>
      <c r="AR342" s="195" t="s">
        <v>797</v>
      </c>
      <c r="AS342" s="180">
        <v>0</v>
      </c>
      <c r="AT342" s="181">
        <v>3.5</v>
      </c>
      <c r="AU342" s="188">
        <v>0</v>
      </c>
      <c r="AV342" s="188">
        <v>0</v>
      </c>
      <c r="AW342" s="188" t="s">
        <v>797</v>
      </c>
      <c r="AX342" s="95" t="s">
        <v>897</v>
      </c>
      <c r="AY342" s="96" t="e">
        <v>#VALUE!</v>
      </c>
      <c r="AZ342" s="97">
        <v>0</v>
      </c>
    </row>
    <row r="343" spans="3:52" ht="15" customHeight="1" x14ac:dyDescent="0.25">
      <c r="C343" s="90">
        <f t="shared" si="106"/>
        <v>203</v>
      </c>
      <c r="D343" s="3" t="s">
        <v>323</v>
      </c>
      <c r="E343" s="225" t="str">
        <f>_xlfn.XLOOKUP(D343, '[1]Парный рейтинг'!$D$10:$D$826,'[1]Парный рейтинг'!$P$10:$P$826, "")</f>
        <v/>
      </c>
      <c r="F343" s="172" t="str">
        <f t="shared" si="108"/>
        <v/>
      </c>
      <c r="G343" s="207" t="e">
        <f t="shared" si="109"/>
        <v>#VALUE!</v>
      </c>
      <c r="H343" s="176" t="str">
        <f t="shared" si="125"/>
        <v/>
      </c>
      <c r="I343" s="27" t="str">
        <f t="shared" si="110"/>
        <v>3,5</v>
      </c>
      <c r="J343" s="208">
        <v>3.5</v>
      </c>
      <c r="K343" s="24" t="s">
        <v>797</v>
      </c>
      <c r="L343" s="2">
        <f t="shared" si="111"/>
        <v>0</v>
      </c>
      <c r="M343" s="5">
        <f t="shared" si="112"/>
        <v>3.5</v>
      </c>
      <c r="N343" s="196">
        <f t="shared" si="113"/>
        <v>0</v>
      </c>
      <c r="O343" s="196">
        <f t="shared" si="114"/>
        <v>0</v>
      </c>
      <c r="P343" s="17" t="str">
        <f t="shared" si="115"/>
        <v/>
      </c>
      <c r="Q343" s="16" t="str">
        <f t="shared" si="116"/>
        <v>n/a</v>
      </c>
      <c r="R343" s="10" t="e">
        <f t="shared" si="117"/>
        <v>#VALUE!</v>
      </c>
      <c r="S343" s="25">
        <f t="shared" si="118"/>
        <v>0</v>
      </c>
      <c r="T343" s="11">
        <f t="shared" si="119"/>
        <v>0</v>
      </c>
      <c r="U343" s="12" t="str">
        <f t="shared" si="120"/>
        <v xml:space="preserve"> </v>
      </c>
      <c r="V343" s="13">
        <f t="shared" si="121"/>
        <v>0</v>
      </c>
      <c r="W343" s="53">
        <f t="shared" si="122"/>
        <v>0</v>
      </c>
      <c r="X343" s="54">
        <f t="shared" si="123"/>
        <v>0</v>
      </c>
      <c r="Y343" s="15" t="str">
        <f t="shared" si="124"/>
        <v>-</v>
      </c>
      <c r="Z343" s="54" t="s">
        <v>797</v>
      </c>
      <c r="AA343" s="12">
        <v>0</v>
      </c>
      <c r="AB343" s="54" t="s">
        <v>797</v>
      </c>
      <c r="AC343" s="12">
        <v>0</v>
      </c>
      <c r="AD343" s="54" t="s">
        <v>797</v>
      </c>
      <c r="AE343" s="12">
        <v>0</v>
      </c>
      <c r="AF343" s="54" t="s">
        <v>797</v>
      </c>
      <c r="AG343" s="12">
        <v>0</v>
      </c>
      <c r="AH343" s="54" t="s">
        <v>797</v>
      </c>
      <c r="AI343" s="12">
        <v>0</v>
      </c>
      <c r="AJ343" s="54" t="s">
        <v>797</v>
      </c>
      <c r="AK343" s="12">
        <v>0</v>
      </c>
      <c r="AL343" s="54" t="s">
        <v>797</v>
      </c>
      <c r="AM343" s="12">
        <v>0</v>
      </c>
      <c r="AN343" s="54" t="s">
        <v>797</v>
      </c>
      <c r="AO343" s="12">
        <v>0</v>
      </c>
      <c r="AP343" s="183" t="s">
        <v>895</v>
      </c>
      <c r="AQ343" s="194">
        <v>3.5</v>
      </c>
      <c r="AR343" s="195" t="s">
        <v>797</v>
      </c>
      <c r="AS343" s="180">
        <v>0</v>
      </c>
      <c r="AT343" s="181">
        <v>3.5</v>
      </c>
      <c r="AU343" s="188">
        <v>0</v>
      </c>
      <c r="AV343" s="188">
        <v>0</v>
      </c>
      <c r="AW343" s="188" t="s">
        <v>797</v>
      </c>
      <c r="AX343" s="95" t="s">
        <v>897</v>
      </c>
      <c r="AY343" s="96" t="e">
        <v>#VALUE!</v>
      </c>
      <c r="AZ343" s="97">
        <v>0</v>
      </c>
    </row>
    <row r="344" spans="3:52" ht="15" customHeight="1" x14ac:dyDescent="0.25">
      <c r="C344" s="90">
        <f t="shared" si="106"/>
        <v>204</v>
      </c>
      <c r="D344" s="3" t="s">
        <v>277</v>
      </c>
      <c r="E344" s="225" t="str">
        <f>_xlfn.XLOOKUP(D344, '[1]Парный рейтинг'!$D$10:$D$826,'[1]Парный рейтинг'!$P$10:$P$826, "")</f>
        <v/>
      </c>
      <c r="F344" s="172" t="str">
        <f t="shared" si="108"/>
        <v/>
      </c>
      <c r="G344" s="207" t="e">
        <f t="shared" si="109"/>
        <v>#VALUE!</v>
      </c>
      <c r="H344" s="176" t="str">
        <f t="shared" si="125"/>
        <v/>
      </c>
      <c r="I344" s="27" t="str">
        <f t="shared" si="110"/>
        <v>3,5</v>
      </c>
      <c r="J344" s="208">
        <v>3.5</v>
      </c>
      <c r="K344" s="24" t="s">
        <v>797</v>
      </c>
      <c r="L344" s="2">
        <f t="shared" si="111"/>
        <v>0</v>
      </c>
      <c r="M344" s="5">
        <f t="shared" si="112"/>
        <v>3.5</v>
      </c>
      <c r="N344" s="196">
        <f t="shared" si="113"/>
        <v>0</v>
      </c>
      <c r="O344" s="196">
        <f t="shared" si="114"/>
        <v>0</v>
      </c>
      <c r="P344" s="17" t="str">
        <f t="shared" si="115"/>
        <v/>
      </c>
      <c r="Q344" s="16" t="str">
        <f t="shared" si="116"/>
        <v>n/a</v>
      </c>
      <c r="R344" s="10" t="e">
        <f t="shared" si="117"/>
        <v>#VALUE!</v>
      </c>
      <c r="S344" s="25">
        <f t="shared" si="118"/>
        <v>0</v>
      </c>
      <c r="T344" s="11">
        <f t="shared" si="119"/>
        <v>0</v>
      </c>
      <c r="U344" s="12" t="str">
        <f t="shared" si="120"/>
        <v xml:space="preserve"> </v>
      </c>
      <c r="V344" s="13">
        <f t="shared" si="121"/>
        <v>0</v>
      </c>
      <c r="W344" s="53">
        <f t="shared" si="122"/>
        <v>0</v>
      </c>
      <c r="X344" s="54">
        <f t="shared" si="123"/>
        <v>0</v>
      </c>
      <c r="Y344" s="15" t="str">
        <f t="shared" si="124"/>
        <v>-</v>
      </c>
      <c r="Z344" s="54" t="s">
        <v>797</v>
      </c>
      <c r="AA344" s="12">
        <v>0</v>
      </c>
      <c r="AB344" s="54" t="s">
        <v>797</v>
      </c>
      <c r="AC344" s="12">
        <v>0</v>
      </c>
      <c r="AD344" s="54" t="s">
        <v>797</v>
      </c>
      <c r="AE344" s="12">
        <v>0</v>
      </c>
      <c r="AF344" s="54" t="s">
        <v>797</v>
      </c>
      <c r="AG344" s="12">
        <v>0</v>
      </c>
      <c r="AH344" s="54" t="s">
        <v>797</v>
      </c>
      <c r="AI344" s="12">
        <v>0</v>
      </c>
      <c r="AJ344" s="54" t="s">
        <v>797</v>
      </c>
      <c r="AK344" s="12">
        <v>0</v>
      </c>
      <c r="AL344" s="54" t="s">
        <v>797</v>
      </c>
      <c r="AM344" s="12">
        <v>0</v>
      </c>
      <c r="AN344" s="54" t="s">
        <v>797</v>
      </c>
      <c r="AO344" s="12">
        <v>0</v>
      </c>
      <c r="AP344" s="183" t="s">
        <v>895</v>
      </c>
      <c r="AQ344" s="194">
        <v>3.5</v>
      </c>
      <c r="AR344" s="195" t="s">
        <v>797</v>
      </c>
      <c r="AS344" s="180">
        <v>0</v>
      </c>
      <c r="AT344" s="181">
        <v>3.5</v>
      </c>
      <c r="AU344" s="188">
        <v>0</v>
      </c>
      <c r="AV344" s="188">
        <v>0</v>
      </c>
      <c r="AW344" s="188" t="s">
        <v>797</v>
      </c>
      <c r="AX344" s="95" t="s">
        <v>897</v>
      </c>
      <c r="AY344" s="96" t="e">
        <v>#VALUE!</v>
      </c>
      <c r="AZ344" s="97">
        <v>0</v>
      </c>
    </row>
    <row r="345" spans="3:52" ht="15" customHeight="1" x14ac:dyDescent="0.25">
      <c r="C345" s="90">
        <f t="shared" si="106"/>
        <v>205</v>
      </c>
      <c r="D345" s="3" t="s">
        <v>281</v>
      </c>
      <c r="E345" s="225" t="str">
        <f>_xlfn.XLOOKUP(D345, '[1]Парный рейтинг'!$D$10:$D$826,'[1]Парный рейтинг'!$P$10:$P$826, "")</f>
        <v/>
      </c>
      <c r="F345" s="172" t="str">
        <f t="shared" si="108"/>
        <v/>
      </c>
      <c r="G345" s="207" t="e">
        <f t="shared" si="109"/>
        <v>#VALUE!</v>
      </c>
      <c r="H345" s="176" t="str">
        <f t="shared" si="125"/>
        <v/>
      </c>
      <c r="I345" s="27" t="str">
        <f t="shared" si="110"/>
        <v>3,5</v>
      </c>
      <c r="J345" s="208">
        <v>3.5</v>
      </c>
      <c r="K345" s="24" t="s">
        <v>797</v>
      </c>
      <c r="L345" s="2">
        <f t="shared" si="111"/>
        <v>0</v>
      </c>
      <c r="M345" s="5">
        <f t="shared" si="112"/>
        <v>3.5</v>
      </c>
      <c r="N345" s="196">
        <f t="shared" si="113"/>
        <v>0</v>
      </c>
      <c r="O345" s="196">
        <f t="shared" si="114"/>
        <v>0</v>
      </c>
      <c r="P345" s="17" t="str">
        <f t="shared" si="115"/>
        <v/>
      </c>
      <c r="Q345" s="16" t="str">
        <f t="shared" si="116"/>
        <v>n/a</v>
      </c>
      <c r="R345" s="10" t="e">
        <f t="shared" si="117"/>
        <v>#VALUE!</v>
      </c>
      <c r="S345" s="25">
        <f t="shared" si="118"/>
        <v>0</v>
      </c>
      <c r="T345" s="11">
        <f t="shared" si="119"/>
        <v>0</v>
      </c>
      <c r="U345" s="12" t="str">
        <f t="shared" si="120"/>
        <v xml:space="preserve"> </v>
      </c>
      <c r="V345" s="13">
        <f t="shared" si="121"/>
        <v>0</v>
      </c>
      <c r="W345" s="53">
        <f t="shared" si="122"/>
        <v>0</v>
      </c>
      <c r="X345" s="54">
        <f t="shared" si="123"/>
        <v>0</v>
      </c>
      <c r="Y345" s="15" t="str">
        <f t="shared" si="124"/>
        <v>-</v>
      </c>
      <c r="Z345" s="54" t="s">
        <v>797</v>
      </c>
      <c r="AA345" s="12">
        <v>0</v>
      </c>
      <c r="AB345" s="54" t="s">
        <v>797</v>
      </c>
      <c r="AC345" s="12">
        <v>0</v>
      </c>
      <c r="AD345" s="54" t="s">
        <v>797</v>
      </c>
      <c r="AE345" s="12">
        <v>0</v>
      </c>
      <c r="AF345" s="54" t="s">
        <v>797</v>
      </c>
      <c r="AG345" s="12">
        <v>0</v>
      </c>
      <c r="AH345" s="54" t="s">
        <v>797</v>
      </c>
      <c r="AI345" s="12">
        <v>0</v>
      </c>
      <c r="AJ345" s="54" t="s">
        <v>797</v>
      </c>
      <c r="AK345" s="12">
        <v>0</v>
      </c>
      <c r="AL345" s="54" t="s">
        <v>797</v>
      </c>
      <c r="AM345" s="12">
        <v>0</v>
      </c>
      <c r="AN345" s="54" t="s">
        <v>797</v>
      </c>
      <c r="AO345" s="12">
        <v>0</v>
      </c>
      <c r="AP345" s="183" t="s">
        <v>895</v>
      </c>
      <c r="AQ345" s="194">
        <v>3.5</v>
      </c>
      <c r="AR345" s="195" t="s">
        <v>797</v>
      </c>
      <c r="AS345" s="180">
        <v>0</v>
      </c>
      <c r="AT345" s="181">
        <v>3.5</v>
      </c>
      <c r="AU345" s="188">
        <v>0</v>
      </c>
      <c r="AV345" s="188">
        <v>0</v>
      </c>
      <c r="AW345" s="188" t="s">
        <v>797</v>
      </c>
      <c r="AX345" s="95" t="s">
        <v>897</v>
      </c>
      <c r="AY345" s="96" t="e">
        <v>#VALUE!</v>
      </c>
      <c r="AZ345" s="97">
        <v>0</v>
      </c>
    </row>
    <row r="346" spans="3:52" ht="15" customHeight="1" x14ac:dyDescent="0.25">
      <c r="C346" s="90">
        <f t="shared" si="106"/>
        <v>206</v>
      </c>
      <c r="D346" s="3" t="s">
        <v>218</v>
      </c>
      <c r="E346" s="225" t="str">
        <f>_xlfn.XLOOKUP(D346, '[1]Парный рейтинг'!$D$10:$D$826,'[1]Парный рейтинг'!$P$10:$P$826, "")</f>
        <v/>
      </c>
      <c r="F346" s="172" t="str">
        <f t="shared" si="108"/>
        <v/>
      </c>
      <c r="G346" s="207" t="e">
        <f t="shared" si="109"/>
        <v>#VALUE!</v>
      </c>
      <c r="H346" s="176" t="str">
        <f t="shared" si="125"/>
        <v/>
      </c>
      <c r="I346" s="27" t="str">
        <f t="shared" si="110"/>
        <v>3,5</v>
      </c>
      <c r="J346" s="208">
        <v>3.5</v>
      </c>
      <c r="K346" s="24" t="s">
        <v>797</v>
      </c>
      <c r="L346" s="2">
        <f t="shared" si="111"/>
        <v>0</v>
      </c>
      <c r="M346" s="5">
        <f t="shared" si="112"/>
        <v>3.5</v>
      </c>
      <c r="N346" s="196">
        <f t="shared" si="113"/>
        <v>0</v>
      </c>
      <c r="O346" s="196">
        <f t="shared" si="114"/>
        <v>0</v>
      </c>
      <c r="P346" s="17" t="str">
        <f t="shared" si="115"/>
        <v/>
      </c>
      <c r="Q346" s="16" t="str">
        <f t="shared" si="116"/>
        <v>n/a</v>
      </c>
      <c r="R346" s="10" t="e">
        <f t="shared" si="117"/>
        <v>#VALUE!</v>
      </c>
      <c r="S346" s="25">
        <f t="shared" si="118"/>
        <v>0</v>
      </c>
      <c r="T346" s="11">
        <f t="shared" si="119"/>
        <v>0</v>
      </c>
      <c r="U346" s="12" t="str">
        <f t="shared" si="120"/>
        <v xml:space="preserve"> </v>
      </c>
      <c r="V346" s="13">
        <f t="shared" si="121"/>
        <v>0</v>
      </c>
      <c r="W346" s="53">
        <f t="shared" si="122"/>
        <v>0</v>
      </c>
      <c r="X346" s="54">
        <f t="shared" si="123"/>
        <v>0</v>
      </c>
      <c r="Y346" s="15" t="str">
        <f t="shared" si="124"/>
        <v>-</v>
      </c>
      <c r="Z346" s="54" t="s">
        <v>797</v>
      </c>
      <c r="AA346" s="12">
        <v>0</v>
      </c>
      <c r="AB346" s="54" t="s">
        <v>797</v>
      </c>
      <c r="AC346" s="12">
        <v>0</v>
      </c>
      <c r="AD346" s="54" t="s">
        <v>797</v>
      </c>
      <c r="AE346" s="12">
        <v>0</v>
      </c>
      <c r="AF346" s="54" t="s">
        <v>797</v>
      </c>
      <c r="AG346" s="12">
        <v>0</v>
      </c>
      <c r="AH346" s="54" t="s">
        <v>797</v>
      </c>
      <c r="AI346" s="12">
        <v>0</v>
      </c>
      <c r="AJ346" s="54" t="s">
        <v>797</v>
      </c>
      <c r="AK346" s="12">
        <v>0</v>
      </c>
      <c r="AL346" s="54" t="s">
        <v>797</v>
      </c>
      <c r="AM346" s="12">
        <v>0</v>
      </c>
      <c r="AN346" s="54" t="s">
        <v>797</v>
      </c>
      <c r="AO346" s="12">
        <v>0</v>
      </c>
      <c r="AP346" s="183" t="s">
        <v>895</v>
      </c>
      <c r="AQ346" s="194">
        <v>3.5</v>
      </c>
      <c r="AR346" s="195" t="s">
        <v>797</v>
      </c>
      <c r="AS346" s="180">
        <v>0</v>
      </c>
      <c r="AT346" s="181">
        <v>3.5</v>
      </c>
      <c r="AU346" s="188">
        <v>0</v>
      </c>
      <c r="AV346" s="188">
        <v>0</v>
      </c>
      <c r="AW346" s="188" t="s">
        <v>797</v>
      </c>
      <c r="AX346" s="95" t="s">
        <v>897</v>
      </c>
      <c r="AY346" s="96" t="e">
        <v>#VALUE!</v>
      </c>
      <c r="AZ346" s="97">
        <v>0</v>
      </c>
    </row>
    <row r="347" spans="3:52" ht="15" customHeight="1" x14ac:dyDescent="0.25">
      <c r="C347" s="90">
        <f t="shared" si="106"/>
        <v>207</v>
      </c>
      <c r="D347" s="3" t="s">
        <v>242</v>
      </c>
      <c r="E347" s="225" t="str">
        <f>_xlfn.XLOOKUP(D347, '[1]Парный рейтинг'!$D$10:$D$826,'[1]Парный рейтинг'!$P$10:$P$826, "")</f>
        <v/>
      </c>
      <c r="F347" s="172" t="str">
        <f t="shared" si="108"/>
        <v/>
      </c>
      <c r="G347" s="207" t="e">
        <f t="shared" si="109"/>
        <v>#VALUE!</v>
      </c>
      <c r="H347" s="176" t="str">
        <f t="shared" si="125"/>
        <v/>
      </c>
      <c r="I347" s="27" t="str">
        <f t="shared" si="110"/>
        <v>3,5</v>
      </c>
      <c r="J347" s="208">
        <v>3.5</v>
      </c>
      <c r="K347" s="24" t="s">
        <v>797</v>
      </c>
      <c r="L347" s="2">
        <f t="shared" si="111"/>
        <v>0</v>
      </c>
      <c r="M347" s="5">
        <f t="shared" si="112"/>
        <v>3.5</v>
      </c>
      <c r="N347" s="196">
        <f t="shared" si="113"/>
        <v>0</v>
      </c>
      <c r="O347" s="196">
        <f t="shared" si="114"/>
        <v>0</v>
      </c>
      <c r="P347" s="17" t="str">
        <f t="shared" si="115"/>
        <v/>
      </c>
      <c r="Q347" s="16" t="str">
        <f t="shared" si="116"/>
        <v>n/a</v>
      </c>
      <c r="R347" s="10" t="e">
        <f t="shared" si="117"/>
        <v>#VALUE!</v>
      </c>
      <c r="S347" s="25">
        <f t="shared" si="118"/>
        <v>0</v>
      </c>
      <c r="T347" s="11">
        <f t="shared" si="119"/>
        <v>0</v>
      </c>
      <c r="U347" s="12" t="str">
        <f t="shared" si="120"/>
        <v xml:space="preserve"> </v>
      </c>
      <c r="V347" s="13">
        <f t="shared" si="121"/>
        <v>0</v>
      </c>
      <c r="W347" s="53">
        <f t="shared" si="122"/>
        <v>0</v>
      </c>
      <c r="X347" s="54">
        <f t="shared" si="123"/>
        <v>0</v>
      </c>
      <c r="Y347" s="15" t="str">
        <f t="shared" si="124"/>
        <v>-</v>
      </c>
      <c r="Z347" s="54" t="s">
        <v>797</v>
      </c>
      <c r="AA347" s="12">
        <v>0</v>
      </c>
      <c r="AB347" s="54" t="s">
        <v>797</v>
      </c>
      <c r="AC347" s="12">
        <v>0</v>
      </c>
      <c r="AD347" s="54" t="s">
        <v>797</v>
      </c>
      <c r="AE347" s="12">
        <v>0</v>
      </c>
      <c r="AF347" s="54" t="s">
        <v>797</v>
      </c>
      <c r="AG347" s="12">
        <v>0</v>
      </c>
      <c r="AH347" s="54" t="s">
        <v>797</v>
      </c>
      <c r="AI347" s="12">
        <v>0</v>
      </c>
      <c r="AJ347" s="54" t="s">
        <v>797</v>
      </c>
      <c r="AK347" s="12">
        <v>0</v>
      </c>
      <c r="AL347" s="54" t="s">
        <v>797</v>
      </c>
      <c r="AM347" s="12">
        <v>0</v>
      </c>
      <c r="AN347" s="54" t="s">
        <v>797</v>
      </c>
      <c r="AO347" s="12">
        <v>0</v>
      </c>
      <c r="AP347" s="183" t="s">
        <v>895</v>
      </c>
      <c r="AQ347" s="194">
        <v>3.5</v>
      </c>
      <c r="AR347" s="195" t="s">
        <v>797</v>
      </c>
      <c r="AS347" s="180">
        <v>0</v>
      </c>
      <c r="AT347" s="181">
        <v>3.5</v>
      </c>
      <c r="AU347" s="188">
        <v>0</v>
      </c>
      <c r="AV347" s="188">
        <v>0</v>
      </c>
      <c r="AW347" s="188" t="s">
        <v>797</v>
      </c>
      <c r="AX347" s="95" t="s">
        <v>897</v>
      </c>
      <c r="AY347" s="96" t="e">
        <v>#VALUE!</v>
      </c>
      <c r="AZ347" s="97">
        <v>0</v>
      </c>
    </row>
    <row r="348" spans="3:52" ht="15" customHeight="1" x14ac:dyDescent="0.25">
      <c r="C348" s="90">
        <f t="shared" si="106"/>
        <v>208</v>
      </c>
      <c r="D348" s="3" t="s">
        <v>236</v>
      </c>
      <c r="E348" s="225" t="str">
        <f>_xlfn.XLOOKUP(D348, '[1]Парный рейтинг'!$D$10:$D$826,'[1]Парный рейтинг'!$P$10:$P$826, "")</f>
        <v/>
      </c>
      <c r="F348" s="172" t="str">
        <f t="shared" si="108"/>
        <v/>
      </c>
      <c r="G348" s="207" t="e">
        <f t="shared" si="109"/>
        <v>#VALUE!</v>
      </c>
      <c r="H348" s="176" t="str">
        <f t="shared" si="125"/>
        <v/>
      </c>
      <c r="I348" s="27" t="str">
        <f t="shared" si="110"/>
        <v>3,5</v>
      </c>
      <c r="J348" s="208">
        <v>3.5</v>
      </c>
      <c r="K348" s="24" t="s">
        <v>797</v>
      </c>
      <c r="L348" s="2">
        <f t="shared" si="111"/>
        <v>0</v>
      </c>
      <c r="M348" s="5">
        <f t="shared" si="112"/>
        <v>3.5</v>
      </c>
      <c r="N348" s="196">
        <f t="shared" si="113"/>
        <v>0</v>
      </c>
      <c r="O348" s="196">
        <f t="shared" si="114"/>
        <v>0</v>
      </c>
      <c r="P348" s="17" t="str">
        <f t="shared" si="115"/>
        <v/>
      </c>
      <c r="Q348" s="16" t="str">
        <f t="shared" si="116"/>
        <v>n/a</v>
      </c>
      <c r="R348" s="10" t="e">
        <f t="shared" si="117"/>
        <v>#VALUE!</v>
      </c>
      <c r="S348" s="25">
        <f t="shared" si="118"/>
        <v>0</v>
      </c>
      <c r="T348" s="11">
        <f t="shared" si="119"/>
        <v>0</v>
      </c>
      <c r="U348" s="12" t="str">
        <f t="shared" si="120"/>
        <v xml:space="preserve"> </v>
      </c>
      <c r="V348" s="13">
        <f t="shared" si="121"/>
        <v>0</v>
      </c>
      <c r="W348" s="53">
        <f t="shared" si="122"/>
        <v>0</v>
      </c>
      <c r="X348" s="54">
        <f t="shared" si="123"/>
        <v>0</v>
      </c>
      <c r="Y348" s="15" t="str">
        <f t="shared" si="124"/>
        <v>-</v>
      </c>
      <c r="Z348" s="54" t="s">
        <v>797</v>
      </c>
      <c r="AA348" s="12">
        <v>0</v>
      </c>
      <c r="AB348" s="54" t="s">
        <v>797</v>
      </c>
      <c r="AC348" s="12">
        <v>0</v>
      </c>
      <c r="AD348" s="54" t="s">
        <v>797</v>
      </c>
      <c r="AE348" s="12">
        <v>0</v>
      </c>
      <c r="AF348" s="54" t="s">
        <v>797</v>
      </c>
      <c r="AG348" s="12">
        <v>0</v>
      </c>
      <c r="AH348" s="54" t="s">
        <v>797</v>
      </c>
      <c r="AI348" s="12">
        <v>0</v>
      </c>
      <c r="AJ348" s="54" t="s">
        <v>797</v>
      </c>
      <c r="AK348" s="12">
        <v>0</v>
      </c>
      <c r="AL348" s="54" t="s">
        <v>797</v>
      </c>
      <c r="AM348" s="12">
        <v>0</v>
      </c>
      <c r="AN348" s="54" t="s">
        <v>797</v>
      </c>
      <c r="AO348" s="12">
        <v>0</v>
      </c>
      <c r="AP348" s="183" t="s">
        <v>895</v>
      </c>
      <c r="AQ348" s="194">
        <v>3.5</v>
      </c>
      <c r="AR348" s="195" t="s">
        <v>797</v>
      </c>
      <c r="AS348" s="180">
        <v>0</v>
      </c>
      <c r="AT348" s="181">
        <v>3.5</v>
      </c>
      <c r="AU348" s="188">
        <v>0</v>
      </c>
      <c r="AV348" s="188">
        <v>0</v>
      </c>
      <c r="AW348" s="188" t="s">
        <v>797</v>
      </c>
      <c r="AX348" s="95" t="s">
        <v>897</v>
      </c>
      <c r="AY348" s="96" t="e">
        <v>#VALUE!</v>
      </c>
      <c r="AZ348" s="97">
        <v>0</v>
      </c>
    </row>
    <row r="349" spans="3:52" ht="15" customHeight="1" x14ac:dyDescent="0.25">
      <c r="C349" s="90">
        <f t="shared" ref="C349:C412" si="126">C348+1</f>
        <v>209</v>
      </c>
      <c r="D349" s="3" t="s">
        <v>279</v>
      </c>
      <c r="E349" s="225" t="str">
        <f>_xlfn.XLOOKUP(D349, '[1]Парный рейтинг'!$D$10:$D$826,'[1]Парный рейтинг'!$P$10:$P$826, "")</f>
        <v/>
      </c>
      <c r="F349" s="172" t="str">
        <f t="shared" si="108"/>
        <v/>
      </c>
      <c r="G349" s="207" t="e">
        <f t="shared" si="109"/>
        <v>#VALUE!</v>
      </c>
      <c r="H349" s="176" t="str">
        <f t="shared" si="125"/>
        <v/>
      </c>
      <c r="I349" s="27" t="str">
        <f t="shared" si="110"/>
        <v>3,5</v>
      </c>
      <c r="J349" s="208">
        <v>3.5</v>
      </c>
      <c r="K349" s="24" t="s">
        <v>797</v>
      </c>
      <c r="L349" s="2">
        <f t="shared" si="111"/>
        <v>0</v>
      </c>
      <c r="M349" s="5">
        <f t="shared" si="112"/>
        <v>3.5</v>
      </c>
      <c r="N349" s="196">
        <f t="shared" si="113"/>
        <v>0</v>
      </c>
      <c r="O349" s="196">
        <f t="shared" si="114"/>
        <v>0</v>
      </c>
      <c r="P349" s="17" t="str">
        <f t="shared" si="115"/>
        <v/>
      </c>
      <c r="Q349" s="16" t="str">
        <f t="shared" si="116"/>
        <v>n/a</v>
      </c>
      <c r="R349" s="10" t="e">
        <f t="shared" si="117"/>
        <v>#VALUE!</v>
      </c>
      <c r="S349" s="25">
        <f t="shared" si="118"/>
        <v>0</v>
      </c>
      <c r="T349" s="11">
        <f t="shared" si="119"/>
        <v>0</v>
      </c>
      <c r="U349" s="12" t="str">
        <f t="shared" si="120"/>
        <v xml:space="preserve"> </v>
      </c>
      <c r="V349" s="13">
        <f t="shared" si="121"/>
        <v>0</v>
      </c>
      <c r="W349" s="53">
        <f t="shared" si="122"/>
        <v>0</v>
      </c>
      <c r="X349" s="54">
        <f t="shared" si="123"/>
        <v>0</v>
      </c>
      <c r="Y349" s="15" t="str">
        <f t="shared" si="124"/>
        <v>-</v>
      </c>
      <c r="Z349" s="54" t="s">
        <v>797</v>
      </c>
      <c r="AA349" s="12">
        <v>0</v>
      </c>
      <c r="AB349" s="54" t="s">
        <v>797</v>
      </c>
      <c r="AC349" s="12">
        <v>0</v>
      </c>
      <c r="AD349" s="54" t="s">
        <v>797</v>
      </c>
      <c r="AE349" s="12">
        <v>0</v>
      </c>
      <c r="AF349" s="54" t="s">
        <v>797</v>
      </c>
      <c r="AG349" s="12">
        <v>0</v>
      </c>
      <c r="AH349" s="54" t="s">
        <v>797</v>
      </c>
      <c r="AI349" s="12">
        <v>0</v>
      </c>
      <c r="AJ349" s="54" t="s">
        <v>797</v>
      </c>
      <c r="AK349" s="12">
        <v>0</v>
      </c>
      <c r="AL349" s="54" t="s">
        <v>797</v>
      </c>
      <c r="AM349" s="12">
        <v>0</v>
      </c>
      <c r="AN349" s="54" t="s">
        <v>797</v>
      </c>
      <c r="AO349" s="12">
        <v>0</v>
      </c>
      <c r="AP349" s="183" t="s">
        <v>895</v>
      </c>
      <c r="AQ349" s="194">
        <v>3.5</v>
      </c>
      <c r="AR349" s="195" t="s">
        <v>797</v>
      </c>
      <c r="AS349" s="180">
        <v>0</v>
      </c>
      <c r="AT349" s="181">
        <v>3.5</v>
      </c>
      <c r="AU349" s="188">
        <v>0</v>
      </c>
      <c r="AV349" s="188">
        <v>0</v>
      </c>
      <c r="AW349" s="188" t="s">
        <v>797</v>
      </c>
      <c r="AX349" s="95" t="s">
        <v>897</v>
      </c>
      <c r="AY349" s="96" t="e">
        <v>#VALUE!</v>
      </c>
      <c r="AZ349" s="97">
        <v>0</v>
      </c>
    </row>
    <row r="350" spans="3:52" ht="15" customHeight="1" x14ac:dyDescent="0.25">
      <c r="C350" s="90">
        <f t="shared" si="126"/>
        <v>210</v>
      </c>
      <c r="D350" s="3" t="s">
        <v>181</v>
      </c>
      <c r="E350" s="225" t="str">
        <f>_xlfn.XLOOKUP(D350, '[1]Парный рейтинг'!$D$10:$D$826,'[1]Парный рейтинг'!$P$10:$P$826, "")</f>
        <v/>
      </c>
      <c r="F350" s="172" t="str">
        <f t="shared" si="108"/>
        <v/>
      </c>
      <c r="G350" s="207" t="e">
        <f t="shared" si="109"/>
        <v>#VALUE!</v>
      </c>
      <c r="H350" s="176" t="str">
        <f t="shared" si="125"/>
        <v/>
      </c>
      <c r="I350" s="27" t="str">
        <f t="shared" si="110"/>
        <v>3,5</v>
      </c>
      <c r="J350" s="208">
        <v>3.5</v>
      </c>
      <c r="K350" s="24" t="s">
        <v>797</v>
      </c>
      <c r="L350" s="2">
        <f t="shared" si="111"/>
        <v>0</v>
      </c>
      <c r="M350" s="5">
        <f t="shared" si="112"/>
        <v>3.5</v>
      </c>
      <c r="N350" s="196">
        <f t="shared" si="113"/>
        <v>0</v>
      </c>
      <c r="O350" s="196">
        <f t="shared" si="114"/>
        <v>0</v>
      </c>
      <c r="P350" s="17" t="str">
        <f t="shared" si="115"/>
        <v/>
      </c>
      <c r="Q350" s="16" t="str">
        <f t="shared" si="116"/>
        <v>n/a</v>
      </c>
      <c r="R350" s="10" t="e">
        <f t="shared" si="117"/>
        <v>#VALUE!</v>
      </c>
      <c r="S350" s="25">
        <f t="shared" si="118"/>
        <v>0</v>
      </c>
      <c r="T350" s="11">
        <f t="shared" si="119"/>
        <v>0</v>
      </c>
      <c r="U350" s="12" t="str">
        <f t="shared" si="120"/>
        <v xml:space="preserve"> </v>
      </c>
      <c r="V350" s="13">
        <f t="shared" si="121"/>
        <v>0</v>
      </c>
      <c r="W350" s="53">
        <f t="shared" si="122"/>
        <v>0</v>
      </c>
      <c r="X350" s="54">
        <f t="shared" si="123"/>
        <v>0</v>
      </c>
      <c r="Y350" s="15" t="str">
        <f t="shared" si="124"/>
        <v>-</v>
      </c>
      <c r="Z350" s="54" t="s">
        <v>797</v>
      </c>
      <c r="AA350" s="12">
        <v>0</v>
      </c>
      <c r="AB350" s="54" t="s">
        <v>797</v>
      </c>
      <c r="AC350" s="12">
        <v>0</v>
      </c>
      <c r="AD350" s="54" t="s">
        <v>797</v>
      </c>
      <c r="AE350" s="12">
        <v>0</v>
      </c>
      <c r="AF350" s="54" t="s">
        <v>797</v>
      </c>
      <c r="AG350" s="12">
        <v>0</v>
      </c>
      <c r="AH350" s="54" t="s">
        <v>797</v>
      </c>
      <c r="AI350" s="12">
        <v>0</v>
      </c>
      <c r="AJ350" s="54" t="s">
        <v>797</v>
      </c>
      <c r="AK350" s="12">
        <v>0</v>
      </c>
      <c r="AL350" s="54" t="s">
        <v>797</v>
      </c>
      <c r="AM350" s="12">
        <v>0</v>
      </c>
      <c r="AN350" s="54" t="s">
        <v>797</v>
      </c>
      <c r="AO350" s="12">
        <v>0</v>
      </c>
      <c r="AP350" s="183" t="s">
        <v>895</v>
      </c>
      <c r="AQ350" s="194">
        <v>3.5</v>
      </c>
      <c r="AR350" s="195" t="s">
        <v>797</v>
      </c>
      <c r="AS350" s="180">
        <v>0</v>
      </c>
      <c r="AT350" s="181">
        <v>3.5</v>
      </c>
      <c r="AU350" s="188">
        <v>0</v>
      </c>
      <c r="AV350" s="188">
        <v>0</v>
      </c>
      <c r="AW350" s="188" t="s">
        <v>797</v>
      </c>
      <c r="AX350" s="95" t="s">
        <v>897</v>
      </c>
      <c r="AY350" s="96" t="e">
        <v>#VALUE!</v>
      </c>
      <c r="AZ350" s="97">
        <v>0</v>
      </c>
    </row>
    <row r="351" spans="3:52" ht="15" customHeight="1" x14ac:dyDescent="0.25">
      <c r="C351" s="90">
        <f t="shared" si="126"/>
        <v>211</v>
      </c>
      <c r="D351" s="3" t="s">
        <v>280</v>
      </c>
      <c r="E351" s="225" t="str">
        <f>_xlfn.XLOOKUP(D351, '[1]Парный рейтинг'!$D$10:$D$826,'[1]Парный рейтинг'!$P$10:$P$826, "")</f>
        <v/>
      </c>
      <c r="F351" s="172" t="str">
        <f t="shared" si="108"/>
        <v/>
      </c>
      <c r="G351" s="207" t="e">
        <f t="shared" si="109"/>
        <v>#VALUE!</v>
      </c>
      <c r="H351" s="176" t="str">
        <f t="shared" si="125"/>
        <v/>
      </c>
      <c r="I351" s="27" t="str">
        <f t="shared" si="110"/>
        <v>3,5</v>
      </c>
      <c r="J351" s="208">
        <v>3.5</v>
      </c>
      <c r="K351" s="24" t="s">
        <v>797</v>
      </c>
      <c r="L351" s="2">
        <f t="shared" si="111"/>
        <v>0</v>
      </c>
      <c r="M351" s="5">
        <f t="shared" si="112"/>
        <v>3.5</v>
      </c>
      <c r="N351" s="196">
        <f t="shared" si="113"/>
        <v>0</v>
      </c>
      <c r="O351" s="196">
        <f t="shared" si="114"/>
        <v>0</v>
      </c>
      <c r="P351" s="17" t="str">
        <f t="shared" si="115"/>
        <v/>
      </c>
      <c r="Q351" s="16" t="str">
        <f t="shared" si="116"/>
        <v>n/a</v>
      </c>
      <c r="R351" s="10" t="e">
        <f t="shared" si="117"/>
        <v>#VALUE!</v>
      </c>
      <c r="S351" s="25">
        <f t="shared" si="118"/>
        <v>0</v>
      </c>
      <c r="T351" s="11">
        <f t="shared" si="119"/>
        <v>0</v>
      </c>
      <c r="U351" s="12" t="str">
        <f t="shared" si="120"/>
        <v xml:space="preserve"> </v>
      </c>
      <c r="V351" s="13">
        <f t="shared" si="121"/>
        <v>0</v>
      </c>
      <c r="W351" s="53">
        <f t="shared" si="122"/>
        <v>0</v>
      </c>
      <c r="X351" s="54">
        <f t="shared" si="123"/>
        <v>0</v>
      </c>
      <c r="Y351" s="15" t="str">
        <f t="shared" si="124"/>
        <v>-</v>
      </c>
      <c r="Z351" s="54" t="s">
        <v>797</v>
      </c>
      <c r="AA351" s="12">
        <v>0</v>
      </c>
      <c r="AB351" s="54" t="s">
        <v>797</v>
      </c>
      <c r="AC351" s="12">
        <v>0</v>
      </c>
      <c r="AD351" s="54" t="s">
        <v>797</v>
      </c>
      <c r="AE351" s="12">
        <v>0</v>
      </c>
      <c r="AF351" s="54" t="s">
        <v>797</v>
      </c>
      <c r="AG351" s="12">
        <v>0</v>
      </c>
      <c r="AH351" s="54" t="s">
        <v>797</v>
      </c>
      <c r="AI351" s="12">
        <v>0</v>
      </c>
      <c r="AJ351" s="54" t="s">
        <v>797</v>
      </c>
      <c r="AK351" s="12">
        <v>0</v>
      </c>
      <c r="AL351" s="54" t="s">
        <v>797</v>
      </c>
      <c r="AM351" s="12">
        <v>0</v>
      </c>
      <c r="AN351" s="54" t="s">
        <v>797</v>
      </c>
      <c r="AO351" s="12">
        <v>0</v>
      </c>
      <c r="AP351" s="183" t="s">
        <v>895</v>
      </c>
      <c r="AQ351" s="194">
        <v>3.5</v>
      </c>
      <c r="AR351" s="195" t="s">
        <v>797</v>
      </c>
      <c r="AS351" s="180">
        <v>0</v>
      </c>
      <c r="AT351" s="181">
        <v>3.5</v>
      </c>
      <c r="AU351" s="188">
        <v>0</v>
      </c>
      <c r="AV351" s="188">
        <v>0</v>
      </c>
      <c r="AW351" s="188" t="s">
        <v>797</v>
      </c>
      <c r="AX351" s="95" t="s">
        <v>897</v>
      </c>
      <c r="AY351" s="96" t="e">
        <v>#VALUE!</v>
      </c>
      <c r="AZ351" s="97">
        <v>0</v>
      </c>
    </row>
    <row r="352" spans="3:52" ht="15" customHeight="1" x14ac:dyDescent="0.25">
      <c r="C352" s="90">
        <f t="shared" si="126"/>
        <v>212</v>
      </c>
      <c r="D352" s="3" t="s">
        <v>237</v>
      </c>
      <c r="E352" s="225" t="str">
        <f>_xlfn.XLOOKUP(D352, '[1]Парный рейтинг'!$D$10:$D$826,'[1]Парный рейтинг'!$P$10:$P$826, "")</f>
        <v/>
      </c>
      <c r="F352" s="172" t="str">
        <f t="shared" si="108"/>
        <v/>
      </c>
      <c r="G352" s="207" t="e">
        <f t="shared" si="109"/>
        <v>#VALUE!</v>
      </c>
      <c r="H352" s="176" t="str">
        <f t="shared" si="125"/>
        <v/>
      </c>
      <c r="I352" s="27" t="str">
        <f t="shared" si="110"/>
        <v>3,5</v>
      </c>
      <c r="J352" s="208">
        <v>3.5</v>
      </c>
      <c r="K352" s="24" t="s">
        <v>797</v>
      </c>
      <c r="L352" s="2">
        <f t="shared" si="111"/>
        <v>0</v>
      </c>
      <c r="M352" s="5">
        <f t="shared" si="112"/>
        <v>3.5</v>
      </c>
      <c r="N352" s="196">
        <f t="shared" si="113"/>
        <v>0</v>
      </c>
      <c r="O352" s="196">
        <f t="shared" si="114"/>
        <v>0</v>
      </c>
      <c r="P352" s="17" t="str">
        <f t="shared" si="115"/>
        <v/>
      </c>
      <c r="Q352" s="16" t="str">
        <f t="shared" si="116"/>
        <v>n/a</v>
      </c>
      <c r="R352" s="10" t="e">
        <f t="shared" si="117"/>
        <v>#VALUE!</v>
      </c>
      <c r="S352" s="25">
        <f t="shared" si="118"/>
        <v>0</v>
      </c>
      <c r="T352" s="11">
        <f t="shared" si="119"/>
        <v>0</v>
      </c>
      <c r="U352" s="12" t="str">
        <f t="shared" si="120"/>
        <v xml:space="preserve"> </v>
      </c>
      <c r="V352" s="13">
        <f t="shared" si="121"/>
        <v>0</v>
      </c>
      <c r="W352" s="53">
        <f t="shared" si="122"/>
        <v>0</v>
      </c>
      <c r="X352" s="54">
        <f t="shared" si="123"/>
        <v>0</v>
      </c>
      <c r="Y352" s="15" t="str">
        <f t="shared" si="124"/>
        <v>-</v>
      </c>
      <c r="Z352" s="54" t="s">
        <v>797</v>
      </c>
      <c r="AA352" s="12">
        <v>0</v>
      </c>
      <c r="AB352" s="54" t="s">
        <v>797</v>
      </c>
      <c r="AC352" s="12">
        <v>0</v>
      </c>
      <c r="AD352" s="54" t="s">
        <v>797</v>
      </c>
      <c r="AE352" s="12">
        <v>0</v>
      </c>
      <c r="AF352" s="54" t="s">
        <v>797</v>
      </c>
      <c r="AG352" s="12">
        <v>0</v>
      </c>
      <c r="AH352" s="54" t="s">
        <v>797</v>
      </c>
      <c r="AI352" s="12">
        <v>0</v>
      </c>
      <c r="AJ352" s="54" t="s">
        <v>797</v>
      </c>
      <c r="AK352" s="12">
        <v>0</v>
      </c>
      <c r="AL352" s="54" t="s">
        <v>797</v>
      </c>
      <c r="AM352" s="12">
        <v>0</v>
      </c>
      <c r="AN352" s="54" t="s">
        <v>797</v>
      </c>
      <c r="AO352" s="12">
        <v>0</v>
      </c>
      <c r="AP352" s="183" t="s">
        <v>895</v>
      </c>
      <c r="AQ352" s="194">
        <v>3.5</v>
      </c>
      <c r="AR352" s="195" t="s">
        <v>797</v>
      </c>
      <c r="AS352" s="180">
        <v>0</v>
      </c>
      <c r="AT352" s="181">
        <v>3.5</v>
      </c>
      <c r="AU352" s="188">
        <v>0</v>
      </c>
      <c r="AV352" s="188">
        <v>0</v>
      </c>
      <c r="AW352" s="188" t="s">
        <v>797</v>
      </c>
      <c r="AX352" s="95" t="s">
        <v>897</v>
      </c>
      <c r="AY352" s="96" t="e">
        <v>#VALUE!</v>
      </c>
      <c r="AZ352" s="97">
        <v>0</v>
      </c>
    </row>
    <row r="353" spans="3:52" ht="15" customHeight="1" x14ac:dyDescent="0.25">
      <c r="C353" s="90">
        <f t="shared" si="126"/>
        <v>213</v>
      </c>
      <c r="D353" s="3" t="s">
        <v>282</v>
      </c>
      <c r="E353" s="225" t="str">
        <f>_xlfn.XLOOKUP(D353, '[1]Парный рейтинг'!$D$10:$D$826,'[1]Парный рейтинг'!$P$10:$P$826, "")</f>
        <v/>
      </c>
      <c r="F353" s="172" t="str">
        <f t="shared" si="108"/>
        <v/>
      </c>
      <c r="G353" s="207" t="e">
        <f t="shared" si="109"/>
        <v>#VALUE!</v>
      </c>
      <c r="H353" s="176" t="str">
        <f t="shared" si="125"/>
        <v/>
      </c>
      <c r="I353" s="27" t="str">
        <f t="shared" si="110"/>
        <v>3,5</v>
      </c>
      <c r="J353" s="208">
        <v>3.5</v>
      </c>
      <c r="K353" s="24" t="s">
        <v>797</v>
      </c>
      <c r="L353" s="2">
        <f t="shared" si="111"/>
        <v>0</v>
      </c>
      <c r="M353" s="5">
        <f t="shared" si="112"/>
        <v>3.5</v>
      </c>
      <c r="N353" s="196">
        <f t="shared" si="113"/>
        <v>0</v>
      </c>
      <c r="O353" s="196">
        <f t="shared" si="114"/>
        <v>0</v>
      </c>
      <c r="P353" s="17" t="str">
        <f t="shared" si="115"/>
        <v/>
      </c>
      <c r="Q353" s="16" t="str">
        <f t="shared" si="116"/>
        <v>n/a</v>
      </c>
      <c r="R353" s="10" t="e">
        <f t="shared" si="117"/>
        <v>#VALUE!</v>
      </c>
      <c r="S353" s="25">
        <f t="shared" si="118"/>
        <v>0</v>
      </c>
      <c r="T353" s="11">
        <f t="shared" si="119"/>
        <v>0</v>
      </c>
      <c r="U353" s="12" t="str">
        <f t="shared" si="120"/>
        <v xml:space="preserve"> </v>
      </c>
      <c r="V353" s="13">
        <f t="shared" si="121"/>
        <v>0</v>
      </c>
      <c r="W353" s="53">
        <f t="shared" si="122"/>
        <v>0</v>
      </c>
      <c r="X353" s="54">
        <f t="shared" si="123"/>
        <v>0</v>
      </c>
      <c r="Y353" s="15" t="str">
        <f t="shared" si="124"/>
        <v>-</v>
      </c>
      <c r="Z353" s="54" t="s">
        <v>797</v>
      </c>
      <c r="AA353" s="12">
        <v>0</v>
      </c>
      <c r="AB353" s="54" t="s">
        <v>797</v>
      </c>
      <c r="AC353" s="12">
        <v>0</v>
      </c>
      <c r="AD353" s="54" t="s">
        <v>797</v>
      </c>
      <c r="AE353" s="12">
        <v>0</v>
      </c>
      <c r="AF353" s="54" t="s">
        <v>797</v>
      </c>
      <c r="AG353" s="12">
        <v>0</v>
      </c>
      <c r="AH353" s="54" t="s">
        <v>797</v>
      </c>
      <c r="AI353" s="12">
        <v>0</v>
      </c>
      <c r="AJ353" s="54" t="s">
        <v>797</v>
      </c>
      <c r="AK353" s="12">
        <v>0</v>
      </c>
      <c r="AL353" s="54" t="s">
        <v>797</v>
      </c>
      <c r="AM353" s="12">
        <v>0</v>
      </c>
      <c r="AN353" s="54" t="s">
        <v>797</v>
      </c>
      <c r="AO353" s="12">
        <v>0</v>
      </c>
      <c r="AP353" s="183" t="s">
        <v>895</v>
      </c>
      <c r="AQ353" s="194">
        <v>3.5</v>
      </c>
      <c r="AR353" s="195" t="s">
        <v>797</v>
      </c>
      <c r="AS353" s="180">
        <v>0</v>
      </c>
      <c r="AT353" s="181">
        <v>3.5</v>
      </c>
      <c r="AU353" s="188">
        <v>0</v>
      </c>
      <c r="AV353" s="188">
        <v>0</v>
      </c>
      <c r="AW353" s="188" t="s">
        <v>797</v>
      </c>
      <c r="AX353" s="95" t="s">
        <v>897</v>
      </c>
      <c r="AY353" s="96" t="e">
        <v>#VALUE!</v>
      </c>
      <c r="AZ353" s="97">
        <v>0</v>
      </c>
    </row>
    <row r="354" spans="3:52" ht="15" customHeight="1" x14ac:dyDescent="0.25">
      <c r="C354" s="90">
        <f t="shared" si="126"/>
        <v>214</v>
      </c>
      <c r="D354" s="3" t="s">
        <v>283</v>
      </c>
      <c r="E354" s="225" t="str">
        <f>_xlfn.XLOOKUP(D354, '[1]Парный рейтинг'!$D$10:$D$826,'[1]Парный рейтинг'!$P$10:$P$826, "")</f>
        <v/>
      </c>
      <c r="F354" s="172" t="str">
        <f t="shared" si="108"/>
        <v/>
      </c>
      <c r="G354" s="207" t="e">
        <f t="shared" si="109"/>
        <v>#VALUE!</v>
      </c>
      <c r="H354" s="176" t="str">
        <f t="shared" si="125"/>
        <v/>
      </c>
      <c r="I354" s="27" t="str">
        <f t="shared" si="110"/>
        <v>3,5</v>
      </c>
      <c r="J354" s="208">
        <v>3.5</v>
      </c>
      <c r="K354" s="24" t="s">
        <v>797</v>
      </c>
      <c r="L354" s="2">
        <f t="shared" si="111"/>
        <v>0</v>
      </c>
      <c r="M354" s="5">
        <f t="shared" si="112"/>
        <v>3.5</v>
      </c>
      <c r="N354" s="196">
        <f t="shared" si="113"/>
        <v>0</v>
      </c>
      <c r="O354" s="196">
        <f t="shared" si="114"/>
        <v>0</v>
      </c>
      <c r="P354" s="17" t="str">
        <f t="shared" si="115"/>
        <v/>
      </c>
      <c r="Q354" s="16" t="str">
        <f t="shared" si="116"/>
        <v>n/a</v>
      </c>
      <c r="R354" s="10" t="e">
        <f t="shared" si="117"/>
        <v>#VALUE!</v>
      </c>
      <c r="S354" s="25">
        <f t="shared" si="118"/>
        <v>0</v>
      </c>
      <c r="T354" s="11">
        <f t="shared" si="119"/>
        <v>0</v>
      </c>
      <c r="U354" s="12" t="str">
        <f t="shared" si="120"/>
        <v xml:space="preserve"> </v>
      </c>
      <c r="V354" s="13">
        <f t="shared" si="121"/>
        <v>0</v>
      </c>
      <c r="W354" s="53">
        <f t="shared" si="122"/>
        <v>0</v>
      </c>
      <c r="X354" s="54">
        <f t="shared" si="123"/>
        <v>0</v>
      </c>
      <c r="Y354" s="15" t="str">
        <f t="shared" si="124"/>
        <v>-</v>
      </c>
      <c r="Z354" s="54" t="s">
        <v>797</v>
      </c>
      <c r="AA354" s="12">
        <v>0</v>
      </c>
      <c r="AB354" s="54" t="s">
        <v>797</v>
      </c>
      <c r="AC354" s="12">
        <v>0</v>
      </c>
      <c r="AD354" s="54" t="s">
        <v>797</v>
      </c>
      <c r="AE354" s="12">
        <v>0</v>
      </c>
      <c r="AF354" s="54" t="s">
        <v>797</v>
      </c>
      <c r="AG354" s="12">
        <v>0</v>
      </c>
      <c r="AH354" s="54" t="s">
        <v>797</v>
      </c>
      <c r="AI354" s="12">
        <v>0</v>
      </c>
      <c r="AJ354" s="54" t="s">
        <v>797</v>
      </c>
      <c r="AK354" s="12">
        <v>0</v>
      </c>
      <c r="AL354" s="54" t="s">
        <v>797</v>
      </c>
      <c r="AM354" s="12">
        <v>0</v>
      </c>
      <c r="AN354" s="54" t="s">
        <v>797</v>
      </c>
      <c r="AO354" s="12">
        <v>0</v>
      </c>
      <c r="AP354" s="183" t="s">
        <v>895</v>
      </c>
      <c r="AQ354" s="194">
        <v>3.5</v>
      </c>
      <c r="AR354" s="195" t="s">
        <v>797</v>
      </c>
      <c r="AS354" s="180">
        <v>0</v>
      </c>
      <c r="AT354" s="181">
        <v>3.5</v>
      </c>
      <c r="AU354" s="188">
        <v>0</v>
      </c>
      <c r="AV354" s="188">
        <v>0</v>
      </c>
      <c r="AW354" s="188" t="s">
        <v>797</v>
      </c>
      <c r="AX354" s="95" t="s">
        <v>897</v>
      </c>
      <c r="AY354" s="96" t="e">
        <v>#VALUE!</v>
      </c>
      <c r="AZ354" s="97">
        <v>0</v>
      </c>
    </row>
    <row r="355" spans="3:52" ht="15" customHeight="1" x14ac:dyDescent="0.25">
      <c r="C355" s="90">
        <f t="shared" si="126"/>
        <v>215</v>
      </c>
      <c r="D355" s="3" t="s">
        <v>887</v>
      </c>
      <c r="E355" s="225" t="str">
        <f>_xlfn.XLOOKUP(D355, '[1]Парный рейтинг'!$D$10:$D$826,'[1]Парный рейтинг'!$P$10:$P$826, "")</f>
        <v/>
      </c>
      <c r="F355" s="172" t="str">
        <f t="shared" si="108"/>
        <v/>
      </c>
      <c r="G355" s="207" t="e">
        <f t="shared" si="109"/>
        <v>#VALUE!</v>
      </c>
      <c r="H355" s="176" t="str">
        <f t="shared" si="125"/>
        <v/>
      </c>
      <c r="I355" s="27" t="str">
        <f t="shared" si="110"/>
        <v>3,5</v>
      </c>
      <c r="J355" s="208">
        <v>3.5</v>
      </c>
      <c r="K355" s="24" t="s">
        <v>797</v>
      </c>
      <c r="L355" s="201">
        <f t="shared" si="111"/>
        <v>0</v>
      </c>
      <c r="M355" s="200">
        <f t="shared" si="112"/>
        <v>3.5</v>
      </c>
      <c r="N355" s="202">
        <f t="shared" si="113"/>
        <v>0</v>
      </c>
      <c r="O355" s="202">
        <f t="shared" si="114"/>
        <v>0</v>
      </c>
      <c r="P355" s="17" t="str">
        <f t="shared" si="115"/>
        <v/>
      </c>
      <c r="Q355" s="16" t="str">
        <f t="shared" si="116"/>
        <v>n/a</v>
      </c>
      <c r="R355" s="10" t="e">
        <f t="shared" si="117"/>
        <v>#VALUE!</v>
      </c>
      <c r="S355" s="25">
        <f t="shared" si="118"/>
        <v>0</v>
      </c>
      <c r="T355" s="11">
        <f t="shared" si="119"/>
        <v>0</v>
      </c>
      <c r="U355" s="12" t="str">
        <f t="shared" si="120"/>
        <v xml:space="preserve"> </v>
      </c>
      <c r="V355" s="13">
        <f t="shared" si="121"/>
        <v>0</v>
      </c>
      <c r="W355" s="53">
        <f t="shared" si="122"/>
        <v>0</v>
      </c>
      <c r="X355" s="54">
        <f t="shared" si="123"/>
        <v>0</v>
      </c>
      <c r="Y355" s="15" t="str">
        <f t="shared" si="124"/>
        <v>-</v>
      </c>
      <c r="Z355" s="54" t="s">
        <v>797</v>
      </c>
      <c r="AA355" s="12">
        <v>0</v>
      </c>
      <c r="AB355" s="54" t="s">
        <v>797</v>
      </c>
      <c r="AC355" s="12">
        <v>0</v>
      </c>
      <c r="AD355" s="54" t="s">
        <v>797</v>
      </c>
      <c r="AE355" s="12">
        <v>0</v>
      </c>
      <c r="AF355" s="54" t="s">
        <v>797</v>
      </c>
      <c r="AG355" s="12">
        <v>0</v>
      </c>
      <c r="AH355" s="54" t="s">
        <v>797</v>
      </c>
      <c r="AI355" s="12">
        <v>0</v>
      </c>
      <c r="AJ355" s="54" t="s">
        <v>797</v>
      </c>
      <c r="AK355" s="12">
        <v>0</v>
      </c>
      <c r="AL355" s="54" t="s">
        <v>797</v>
      </c>
      <c r="AM355" s="12">
        <v>0</v>
      </c>
      <c r="AN355" s="54" t="s">
        <v>797</v>
      </c>
      <c r="AO355" s="12">
        <v>0</v>
      </c>
      <c r="AP355" s="185" t="s">
        <v>895</v>
      </c>
      <c r="AQ355" s="194">
        <v>3.5</v>
      </c>
      <c r="AR355" s="203" t="s">
        <v>797</v>
      </c>
      <c r="AS355" s="180">
        <v>0</v>
      </c>
      <c r="AT355" s="181">
        <v>3.5</v>
      </c>
      <c r="AU355" s="188">
        <v>3.5</v>
      </c>
      <c r="AV355" s="188">
        <v>-1</v>
      </c>
      <c r="AW355" s="188" t="s">
        <v>917</v>
      </c>
      <c r="AX355" s="95" t="s">
        <v>897</v>
      </c>
      <c r="AY355" s="96" t="e">
        <v>#VALUE!</v>
      </c>
      <c r="AZ355" s="97">
        <v>0</v>
      </c>
    </row>
    <row r="356" spans="3:52" ht="15" customHeight="1" x14ac:dyDescent="0.25">
      <c r="C356" s="90">
        <f t="shared" si="126"/>
        <v>216</v>
      </c>
      <c r="D356" s="3" t="s">
        <v>220</v>
      </c>
      <c r="E356" s="225">
        <f>_xlfn.XLOOKUP(D356, '[1]Парный рейтинг'!$D$10:$D$826,'[1]Парный рейтинг'!$P$10:$P$826, "")</f>
        <v>3.5</v>
      </c>
      <c r="F356" s="172">
        <f t="shared" si="108"/>
        <v>3.5</v>
      </c>
      <c r="G356" s="207">
        <f t="shared" si="109"/>
        <v>3.5</v>
      </c>
      <c r="H356" s="176" t="str">
        <f t="shared" si="125"/>
        <v/>
      </c>
      <c r="I356" s="27" t="str">
        <f t="shared" si="110"/>
        <v>3,5</v>
      </c>
      <c r="J356" s="208">
        <v>3.5</v>
      </c>
      <c r="K356" s="226" t="s">
        <v>797</v>
      </c>
      <c r="L356" s="2">
        <f t="shared" si="111"/>
        <v>0</v>
      </c>
      <c r="M356" s="5">
        <f t="shared" si="112"/>
        <v>3.5</v>
      </c>
      <c r="N356" s="196">
        <f t="shared" si="113"/>
        <v>0</v>
      </c>
      <c r="O356" s="196">
        <f t="shared" si="114"/>
        <v>-1</v>
      </c>
      <c r="P356" s="17" t="str">
        <f t="shared" si="115"/>
        <v xml:space="preserve"> –*</v>
      </c>
      <c r="Q356" s="16" t="str">
        <f t="shared" si="116"/>
        <v>n/a</v>
      </c>
      <c r="R356" s="10" t="e">
        <f t="shared" si="117"/>
        <v>#VALUE!</v>
      </c>
      <c r="S356" s="25">
        <f t="shared" si="118"/>
        <v>0</v>
      </c>
      <c r="T356" s="11">
        <f t="shared" si="119"/>
        <v>0</v>
      </c>
      <c r="U356" s="12" t="str">
        <f t="shared" si="120"/>
        <v xml:space="preserve"> </v>
      </c>
      <c r="V356" s="13">
        <f t="shared" si="121"/>
        <v>0</v>
      </c>
      <c r="W356" s="53">
        <f t="shared" si="122"/>
        <v>0</v>
      </c>
      <c r="X356" s="54">
        <f t="shared" si="123"/>
        <v>0</v>
      </c>
      <c r="Y356" s="15" t="str">
        <f t="shared" si="124"/>
        <v>-</v>
      </c>
      <c r="Z356" s="54" t="s">
        <v>797</v>
      </c>
      <c r="AA356" s="12">
        <v>0</v>
      </c>
      <c r="AB356" s="54" t="s">
        <v>797</v>
      </c>
      <c r="AC356" s="12">
        <v>0</v>
      </c>
      <c r="AD356" s="54" t="s">
        <v>797</v>
      </c>
      <c r="AE356" s="12">
        <v>0</v>
      </c>
      <c r="AF356" s="54" t="s">
        <v>797</v>
      </c>
      <c r="AG356" s="12">
        <v>0</v>
      </c>
      <c r="AH356" s="54" t="s">
        <v>797</v>
      </c>
      <c r="AI356" s="12">
        <v>0</v>
      </c>
      <c r="AJ356" s="54" t="s">
        <v>797</v>
      </c>
      <c r="AK356" s="12">
        <v>0</v>
      </c>
      <c r="AL356" s="54" t="s">
        <v>797</v>
      </c>
      <c r="AM356" s="12">
        <v>0</v>
      </c>
      <c r="AN356" s="54" t="s">
        <v>797</v>
      </c>
      <c r="AO356" s="12">
        <v>0</v>
      </c>
      <c r="AP356" s="183" t="s">
        <v>869</v>
      </c>
      <c r="AQ356" s="194">
        <v>3.5</v>
      </c>
      <c r="AR356" s="195" t="s">
        <v>798</v>
      </c>
      <c r="AS356" s="180">
        <v>0</v>
      </c>
      <c r="AT356" s="181">
        <v>3.6</v>
      </c>
      <c r="AU356" s="199">
        <v>0</v>
      </c>
      <c r="AV356" s="199">
        <v>0</v>
      </c>
      <c r="AW356" s="199" t="s">
        <v>797</v>
      </c>
      <c r="AX356" s="95" t="s">
        <v>897</v>
      </c>
      <c r="AY356" s="96" t="e">
        <v>#VALUE!</v>
      </c>
      <c r="AZ356" s="97">
        <v>0</v>
      </c>
    </row>
    <row r="357" spans="3:52" ht="15" customHeight="1" x14ac:dyDescent="0.25">
      <c r="C357" s="90">
        <f t="shared" si="126"/>
        <v>217</v>
      </c>
      <c r="D357" s="3" t="s">
        <v>336</v>
      </c>
      <c r="E357" s="225" t="str">
        <f>_xlfn.XLOOKUP(D357, '[1]Парный рейтинг'!$D$10:$D$826,'[1]Парный рейтинг'!$P$10:$P$826, "")</f>
        <v/>
      </c>
      <c r="F357" s="172" t="str">
        <f t="shared" si="108"/>
        <v/>
      </c>
      <c r="G357" s="207" t="e">
        <f t="shared" si="109"/>
        <v>#VALUE!</v>
      </c>
      <c r="H357" s="176" t="str">
        <f t="shared" si="125"/>
        <v/>
      </c>
      <c r="I357" s="27" t="str">
        <f t="shared" si="110"/>
        <v>3,5</v>
      </c>
      <c r="J357" s="208">
        <v>3.5</v>
      </c>
      <c r="K357" s="24" t="s">
        <v>797</v>
      </c>
      <c r="L357" s="2">
        <f t="shared" si="111"/>
        <v>0</v>
      </c>
      <c r="M357" s="5">
        <f t="shared" si="112"/>
        <v>3.5</v>
      </c>
      <c r="N357" s="196">
        <f t="shared" si="113"/>
        <v>0</v>
      </c>
      <c r="O357" s="196">
        <f t="shared" si="114"/>
        <v>0</v>
      </c>
      <c r="P357" s="17" t="str">
        <f t="shared" si="115"/>
        <v/>
      </c>
      <c r="Q357" s="16" t="str">
        <f t="shared" si="116"/>
        <v>n/a</v>
      </c>
      <c r="R357" s="10" t="e">
        <f t="shared" si="117"/>
        <v>#VALUE!</v>
      </c>
      <c r="S357" s="25">
        <f t="shared" si="118"/>
        <v>0</v>
      </c>
      <c r="T357" s="11">
        <f t="shared" si="119"/>
        <v>0</v>
      </c>
      <c r="U357" s="12" t="str">
        <f t="shared" si="120"/>
        <v xml:space="preserve"> </v>
      </c>
      <c r="V357" s="13">
        <f t="shared" si="121"/>
        <v>0</v>
      </c>
      <c r="W357" s="53">
        <f t="shared" si="122"/>
        <v>0</v>
      </c>
      <c r="X357" s="54">
        <f t="shared" si="123"/>
        <v>0</v>
      </c>
      <c r="Y357" s="15" t="str">
        <f t="shared" si="124"/>
        <v>-</v>
      </c>
      <c r="Z357" s="54" t="s">
        <v>797</v>
      </c>
      <c r="AA357" s="12">
        <v>0</v>
      </c>
      <c r="AB357" s="54" t="s">
        <v>797</v>
      </c>
      <c r="AC357" s="12">
        <v>0</v>
      </c>
      <c r="AD357" s="54" t="s">
        <v>797</v>
      </c>
      <c r="AE357" s="12">
        <v>0</v>
      </c>
      <c r="AF357" s="54" t="s">
        <v>797</v>
      </c>
      <c r="AG357" s="12">
        <v>0</v>
      </c>
      <c r="AH357" s="54" t="s">
        <v>797</v>
      </c>
      <c r="AI357" s="12">
        <v>0</v>
      </c>
      <c r="AJ357" s="54" t="s">
        <v>797</v>
      </c>
      <c r="AK357" s="12">
        <v>0</v>
      </c>
      <c r="AL357" s="54" t="s">
        <v>797</v>
      </c>
      <c r="AM357" s="12">
        <v>0</v>
      </c>
      <c r="AN357" s="54" t="s">
        <v>797</v>
      </c>
      <c r="AO357" s="12">
        <v>0</v>
      </c>
      <c r="AP357" s="183" t="s">
        <v>895</v>
      </c>
      <c r="AQ357" s="194">
        <v>3.5</v>
      </c>
      <c r="AR357" s="195" t="s">
        <v>797</v>
      </c>
      <c r="AS357" s="180">
        <v>0</v>
      </c>
      <c r="AT357" s="181">
        <v>3.5</v>
      </c>
      <c r="AU357" s="188">
        <v>0</v>
      </c>
      <c r="AV357" s="188">
        <v>0</v>
      </c>
      <c r="AW357" s="188" t="s">
        <v>797</v>
      </c>
      <c r="AX357" s="95" t="s">
        <v>897</v>
      </c>
      <c r="AY357" s="96" t="e">
        <v>#VALUE!</v>
      </c>
      <c r="AZ357" s="97">
        <v>0</v>
      </c>
    </row>
    <row r="358" spans="3:52" ht="15" customHeight="1" x14ac:dyDescent="0.25">
      <c r="C358" s="90">
        <f t="shared" si="126"/>
        <v>218</v>
      </c>
      <c r="D358" s="3" t="s">
        <v>284</v>
      </c>
      <c r="E358" s="225" t="str">
        <f>_xlfn.XLOOKUP(D358, '[1]Парный рейтинг'!$D$10:$D$826,'[1]Парный рейтинг'!$P$10:$P$826, "")</f>
        <v/>
      </c>
      <c r="F358" s="172" t="str">
        <f t="shared" si="108"/>
        <v/>
      </c>
      <c r="G358" s="207" t="e">
        <f t="shared" si="109"/>
        <v>#VALUE!</v>
      </c>
      <c r="H358" s="176" t="str">
        <f t="shared" si="125"/>
        <v/>
      </c>
      <c r="I358" s="27" t="str">
        <f t="shared" si="110"/>
        <v>3,5</v>
      </c>
      <c r="J358" s="208">
        <v>3.5</v>
      </c>
      <c r="K358" s="24" t="s">
        <v>797</v>
      </c>
      <c r="L358" s="2">
        <f t="shared" si="111"/>
        <v>0</v>
      </c>
      <c r="M358" s="5">
        <f t="shared" si="112"/>
        <v>3.5</v>
      </c>
      <c r="N358" s="196">
        <f t="shared" si="113"/>
        <v>0</v>
      </c>
      <c r="O358" s="196">
        <f t="shared" si="114"/>
        <v>0</v>
      </c>
      <c r="P358" s="17" t="str">
        <f t="shared" si="115"/>
        <v/>
      </c>
      <c r="Q358" s="16" t="str">
        <f t="shared" si="116"/>
        <v>n/a</v>
      </c>
      <c r="R358" s="10" t="e">
        <f t="shared" si="117"/>
        <v>#VALUE!</v>
      </c>
      <c r="S358" s="25">
        <f t="shared" si="118"/>
        <v>0</v>
      </c>
      <c r="T358" s="11">
        <f t="shared" si="119"/>
        <v>0</v>
      </c>
      <c r="U358" s="12" t="str">
        <f t="shared" si="120"/>
        <v xml:space="preserve"> </v>
      </c>
      <c r="V358" s="13">
        <f t="shared" si="121"/>
        <v>0</v>
      </c>
      <c r="W358" s="53">
        <f t="shared" si="122"/>
        <v>0</v>
      </c>
      <c r="X358" s="54">
        <f t="shared" si="123"/>
        <v>0</v>
      </c>
      <c r="Y358" s="15" t="str">
        <f t="shared" si="124"/>
        <v>-</v>
      </c>
      <c r="Z358" s="54" t="s">
        <v>797</v>
      </c>
      <c r="AA358" s="12">
        <v>0</v>
      </c>
      <c r="AB358" s="54" t="s">
        <v>797</v>
      </c>
      <c r="AC358" s="12">
        <v>0</v>
      </c>
      <c r="AD358" s="54" t="s">
        <v>797</v>
      </c>
      <c r="AE358" s="12">
        <v>0</v>
      </c>
      <c r="AF358" s="54" t="s">
        <v>797</v>
      </c>
      <c r="AG358" s="12">
        <v>0</v>
      </c>
      <c r="AH358" s="54" t="s">
        <v>797</v>
      </c>
      <c r="AI358" s="12">
        <v>0</v>
      </c>
      <c r="AJ358" s="54" t="s">
        <v>797</v>
      </c>
      <c r="AK358" s="12">
        <v>0</v>
      </c>
      <c r="AL358" s="54" t="s">
        <v>797</v>
      </c>
      <c r="AM358" s="12">
        <v>0</v>
      </c>
      <c r="AN358" s="54" t="s">
        <v>797</v>
      </c>
      <c r="AO358" s="12">
        <v>0</v>
      </c>
      <c r="AP358" s="183" t="s">
        <v>895</v>
      </c>
      <c r="AQ358" s="194">
        <v>3.5</v>
      </c>
      <c r="AR358" s="195" t="s">
        <v>797</v>
      </c>
      <c r="AS358" s="180">
        <v>0</v>
      </c>
      <c r="AT358" s="181">
        <v>3.5</v>
      </c>
      <c r="AU358" s="188">
        <v>0</v>
      </c>
      <c r="AV358" s="188">
        <v>0</v>
      </c>
      <c r="AW358" s="188" t="s">
        <v>797</v>
      </c>
      <c r="AX358" s="95" t="s">
        <v>897</v>
      </c>
      <c r="AY358" s="96" t="e">
        <v>#VALUE!</v>
      </c>
      <c r="AZ358" s="97">
        <v>0</v>
      </c>
    </row>
    <row r="359" spans="3:52" ht="15" customHeight="1" x14ac:dyDescent="0.25">
      <c r="C359" s="90">
        <f t="shared" si="126"/>
        <v>219</v>
      </c>
      <c r="D359" s="3" t="s">
        <v>221</v>
      </c>
      <c r="E359" s="225" t="str">
        <f>_xlfn.XLOOKUP(D359, '[1]Парный рейтинг'!$D$10:$D$826,'[1]Парный рейтинг'!$P$10:$P$826, "")</f>
        <v/>
      </c>
      <c r="F359" s="172" t="str">
        <f t="shared" si="108"/>
        <v/>
      </c>
      <c r="G359" s="207" t="e">
        <f t="shared" si="109"/>
        <v>#VALUE!</v>
      </c>
      <c r="H359" s="176" t="str">
        <f t="shared" si="125"/>
        <v/>
      </c>
      <c r="I359" s="27" t="str">
        <f t="shared" si="110"/>
        <v>3,5</v>
      </c>
      <c r="J359" s="208">
        <v>3.5</v>
      </c>
      <c r="K359" s="24" t="s">
        <v>797</v>
      </c>
      <c r="L359" s="2">
        <f t="shared" si="111"/>
        <v>0</v>
      </c>
      <c r="M359" s="5">
        <f t="shared" si="112"/>
        <v>3.5</v>
      </c>
      <c r="N359" s="196">
        <f t="shared" si="113"/>
        <v>0</v>
      </c>
      <c r="O359" s="196">
        <f t="shared" si="114"/>
        <v>0</v>
      </c>
      <c r="P359" s="17" t="str">
        <f t="shared" si="115"/>
        <v/>
      </c>
      <c r="Q359" s="16" t="str">
        <f t="shared" si="116"/>
        <v>n/a</v>
      </c>
      <c r="R359" s="10" t="e">
        <f t="shared" si="117"/>
        <v>#VALUE!</v>
      </c>
      <c r="S359" s="25">
        <f t="shared" si="118"/>
        <v>0</v>
      </c>
      <c r="T359" s="11">
        <f t="shared" si="119"/>
        <v>0</v>
      </c>
      <c r="U359" s="12" t="str">
        <f t="shared" si="120"/>
        <v xml:space="preserve"> </v>
      </c>
      <c r="V359" s="13">
        <f t="shared" si="121"/>
        <v>0</v>
      </c>
      <c r="W359" s="53">
        <f t="shared" si="122"/>
        <v>0</v>
      </c>
      <c r="X359" s="54">
        <f t="shared" si="123"/>
        <v>0</v>
      </c>
      <c r="Y359" s="15" t="str">
        <f t="shared" si="124"/>
        <v>-</v>
      </c>
      <c r="Z359" s="54" t="s">
        <v>797</v>
      </c>
      <c r="AA359" s="12">
        <v>0</v>
      </c>
      <c r="AB359" s="54" t="s">
        <v>797</v>
      </c>
      <c r="AC359" s="12">
        <v>0</v>
      </c>
      <c r="AD359" s="54" t="s">
        <v>797</v>
      </c>
      <c r="AE359" s="12">
        <v>0</v>
      </c>
      <c r="AF359" s="54" t="s">
        <v>797</v>
      </c>
      <c r="AG359" s="12">
        <v>0</v>
      </c>
      <c r="AH359" s="54" t="s">
        <v>797</v>
      </c>
      <c r="AI359" s="12">
        <v>0</v>
      </c>
      <c r="AJ359" s="54" t="s">
        <v>797</v>
      </c>
      <c r="AK359" s="12">
        <v>0</v>
      </c>
      <c r="AL359" s="54" t="s">
        <v>797</v>
      </c>
      <c r="AM359" s="12">
        <v>0</v>
      </c>
      <c r="AN359" s="54" t="s">
        <v>797</v>
      </c>
      <c r="AO359" s="12">
        <v>0</v>
      </c>
      <c r="AP359" s="183" t="s">
        <v>895</v>
      </c>
      <c r="AQ359" s="194">
        <v>3.5</v>
      </c>
      <c r="AR359" s="195" t="s">
        <v>797</v>
      </c>
      <c r="AS359" s="180">
        <v>0</v>
      </c>
      <c r="AT359" s="181">
        <v>3.5</v>
      </c>
      <c r="AU359" s="188">
        <v>0</v>
      </c>
      <c r="AV359" s="188">
        <v>0</v>
      </c>
      <c r="AW359" s="188" t="s">
        <v>797</v>
      </c>
      <c r="AX359" s="95" t="s">
        <v>897</v>
      </c>
      <c r="AY359" s="96" t="e">
        <v>#VALUE!</v>
      </c>
      <c r="AZ359" s="97">
        <v>0</v>
      </c>
    </row>
    <row r="360" spans="3:52" ht="15" customHeight="1" x14ac:dyDescent="0.25">
      <c r="C360" s="90">
        <f t="shared" si="126"/>
        <v>220</v>
      </c>
      <c r="D360" s="3" t="s">
        <v>285</v>
      </c>
      <c r="E360" s="225" t="str">
        <f>_xlfn.XLOOKUP(D360, '[1]Парный рейтинг'!$D$10:$D$826,'[1]Парный рейтинг'!$P$10:$P$826, "")</f>
        <v/>
      </c>
      <c r="F360" s="172" t="str">
        <f t="shared" si="108"/>
        <v/>
      </c>
      <c r="G360" s="207" t="e">
        <f t="shared" si="109"/>
        <v>#VALUE!</v>
      </c>
      <c r="H360" s="176" t="str">
        <f t="shared" si="125"/>
        <v/>
      </c>
      <c r="I360" s="27" t="str">
        <f t="shared" si="110"/>
        <v>3,5</v>
      </c>
      <c r="J360" s="208">
        <v>3.5</v>
      </c>
      <c r="K360" s="24" t="s">
        <v>797</v>
      </c>
      <c r="L360" s="2">
        <f t="shared" si="111"/>
        <v>0</v>
      </c>
      <c r="M360" s="5">
        <f t="shared" si="112"/>
        <v>3.5</v>
      </c>
      <c r="N360" s="196">
        <f t="shared" si="113"/>
        <v>0</v>
      </c>
      <c r="O360" s="196">
        <f t="shared" si="114"/>
        <v>0</v>
      </c>
      <c r="P360" s="17" t="str">
        <f t="shared" si="115"/>
        <v/>
      </c>
      <c r="Q360" s="16" t="str">
        <f t="shared" si="116"/>
        <v>n/a</v>
      </c>
      <c r="R360" s="10" t="e">
        <f t="shared" si="117"/>
        <v>#VALUE!</v>
      </c>
      <c r="S360" s="25">
        <f t="shared" si="118"/>
        <v>0</v>
      </c>
      <c r="T360" s="11">
        <f t="shared" si="119"/>
        <v>0</v>
      </c>
      <c r="U360" s="12" t="str">
        <f t="shared" si="120"/>
        <v xml:space="preserve"> </v>
      </c>
      <c r="V360" s="13">
        <f t="shared" si="121"/>
        <v>0</v>
      </c>
      <c r="W360" s="53">
        <f t="shared" si="122"/>
        <v>0</v>
      </c>
      <c r="X360" s="54">
        <f t="shared" si="123"/>
        <v>0</v>
      </c>
      <c r="Y360" s="15" t="str">
        <f t="shared" si="124"/>
        <v>-</v>
      </c>
      <c r="Z360" s="54" t="s">
        <v>797</v>
      </c>
      <c r="AA360" s="12">
        <v>0</v>
      </c>
      <c r="AB360" s="54" t="s">
        <v>797</v>
      </c>
      <c r="AC360" s="12">
        <v>0</v>
      </c>
      <c r="AD360" s="54" t="s">
        <v>797</v>
      </c>
      <c r="AE360" s="12">
        <v>0</v>
      </c>
      <c r="AF360" s="54" t="s">
        <v>797</v>
      </c>
      <c r="AG360" s="12">
        <v>0</v>
      </c>
      <c r="AH360" s="54" t="s">
        <v>797</v>
      </c>
      <c r="AI360" s="12">
        <v>0</v>
      </c>
      <c r="AJ360" s="54" t="s">
        <v>797</v>
      </c>
      <c r="AK360" s="12">
        <v>0</v>
      </c>
      <c r="AL360" s="54" t="s">
        <v>797</v>
      </c>
      <c r="AM360" s="12">
        <v>0</v>
      </c>
      <c r="AN360" s="54" t="s">
        <v>797</v>
      </c>
      <c r="AO360" s="12">
        <v>0</v>
      </c>
      <c r="AP360" s="183" t="s">
        <v>895</v>
      </c>
      <c r="AQ360" s="194">
        <v>3.5</v>
      </c>
      <c r="AR360" s="195" t="s">
        <v>797</v>
      </c>
      <c r="AS360" s="180">
        <v>0</v>
      </c>
      <c r="AT360" s="181">
        <v>3.5</v>
      </c>
      <c r="AU360" s="188">
        <v>0</v>
      </c>
      <c r="AV360" s="188">
        <v>0</v>
      </c>
      <c r="AW360" s="188" t="s">
        <v>797</v>
      </c>
      <c r="AX360" s="95" t="s">
        <v>897</v>
      </c>
      <c r="AY360" s="96" t="e">
        <v>#VALUE!</v>
      </c>
      <c r="AZ360" s="97">
        <v>0</v>
      </c>
    </row>
    <row r="361" spans="3:52" ht="15" customHeight="1" x14ac:dyDescent="0.25">
      <c r="C361" s="90">
        <f t="shared" si="126"/>
        <v>221</v>
      </c>
      <c r="D361" s="3" t="s">
        <v>335</v>
      </c>
      <c r="E361" s="225" t="str">
        <f>_xlfn.XLOOKUP(D361, '[1]Парный рейтинг'!$D$10:$D$826,'[1]Парный рейтинг'!$P$10:$P$826, "")</f>
        <v/>
      </c>
      <c r="F361" s="172" t="str">
        <f t="shared" si="108"/>
        <v/>
      </c>
      <c r="G361" s="207" t="e">
        <f t="shared" si="109"/>
        <v>#VALUE!</v>
      </c>
      <c r="H361" s="176" t="str">
        <f t="shared" si="125"/>
        <v/>
      </c>
      <c r="I361" s="27" t="str">
        <f t="shared" si="110"/>
        <v>3,5</v>
      </c>
      <c r="J361" s="208">
        <v>3.5</v>
      </c>
      <c r="K361" s="24" t="s">
        <v>797</v>
      </c>
      <c r="L361" s="2">
        <f t="shared" si="111"/>
        <v>0</v>
      </c>
      <c r="M361" s="5">
        <f t="shared" si="112"/>
        <v>3.5</v>
      </c>
      <c r="N361" s="196">
        <f t="shared" si="113"/>
        <v>0</v>
      </c>
      <c r="O361" s="196">
        <f t="shared" si="114"/>
        <v>0</v>
      </c>
      <c r="P361" s="17" t="str">
        <f t="shared" si="115"/>
        <v/>
      </c>
      <c r="Q361" s="16" t="str">
        <f t="shared" si="116"/>
        <v>n/a</v>
      </c>
      <c r="R361" s="10" t="e">
        <f t="shared" si="117"/>
        <v>#VALUE!</v>
      </c>
      <c r="S361" s="25">
        <f t="shared" si="118"/>
        <v>0</v>
      </c>
      <c r="T361" s="11">
        <f t="shared" si="119"/>
        <v>0</v>
      </c>
      <c r="U361" s="12" t="str">
        <f t="shared" si="120"/>
        <v xml:space="preserve"> </v>
      </c>
      <c r="V361" s="13">
        <f t="shared" si="121"/>
        <v>0</v>
      </c>
      <c r="W361" s="53">
        <f t="shared" si="122"/>
        <v>0</v>
      </c>
      <c r="X361" s="54">
        <f t="shared" si="123"/>
        <v>0</v>
      </c>
      <c r="Y361" s="15" t="str">
        <f t="shared" si="124"/>
        <v>-</v>
      </c>
      <c r="Z361" s="54" t="s">
        <v>797</v>
      </c>
      <c r="AA361" s="12">
        <v>0</v>
      </c>
      <c r="AB361" s="54" t="s">
        <v>797</v>
      </c>
      <c r="AC361" s="12">
        <v>0</v>
      </c>
      <c r="AD361" s="54" t="s">
        <v>797</v>
      </c>
      <c r="AE361" s="12">
        <v>0</v>
      </c>
      <c r="AF361" s="54" t="s">
        <v>797</v>
      </c>
      <c r="AG361" s="12">
        <v>0</v>
      </c>
      <c r="AH361" s="54" t="s">
        <v>797</v>
      </c>
      <c r="AI361" s="12">
        <v>0</v>
      </c>
      <c r="AJ361" s="54" t="s">
        <v>797</v>
      </c>
      <c r="AK361" s="12">
        <v>0</v>
      </c>
      <c r="AL361" s="54" t="s">
        <v>797</v>
      </c>
      <c r="AM361" s="12">
        <v>0</v>
      </c>
      <c r="AN361" s="54" t="s">
        <v>797</v>
      </c>
      <c r="AO361" s="12">
        <v>0</v>
      </c>
      <c r="AP361" s="183" t="s">
        <v>895</v>
      </c>
      <c r="AQ361" s="194">
        <v>3.5</v>
      </c>
      <c r="AR361" s="195" t="s">
        <v>797</v>
      </c>
      <c r="AS361" s="180">
        <v>0</v>
      </c>
      <c r="AT361" s="181">
        <v>3.5</v>
      </c>
      <c r="AU361" s="188">
        <v>0</v>
      </c>
      <c r="AV361" s="188">
        <v>0</v>
      </c>
      <c r="AW361" s="188" t="s">
        <v>797</v>
      </c>
      <c r="AX361" s="95" t="s">
        <v>897</v>
      </c>
      <c r="AY361" s="96" t="e">
        <v>#VALUE!</v>
      </c>
      <c r="AZ361" s="97">
        <v>0</v>
      </c>
    </row>
    <row r="362" spans="3:52" ht="15" customHeight="1" x14ac:dyDescent="0.25">
      <c r="C362" s="90">
        <f t="shared" si="126"/>
        <v>222</v>
      </c>
      <c r="D362" s="3" t="s">
        <v>286</v>
      </c>
      <c r="E362" s="225" t="str">
        <f>_xlfn.XLOOKUP(D362, '[1]Парный рейтинг'!$D$10:$D$826,'[1]Парный рейтинг'!$P$10:$P$826, "")</f>
        <v/>
      </c>
      <c r="F362" s="172" t="str">
        <f t="shared" si="108"/>
        <v/>
      </c>
      <c r="G362" s="207" t="e">
        <f t="shared" si="109"/>
        <v>#VALUE!</v>
      </c>
      <c r="H362" s="176" t="str">
        <f t="shared" si="125"/>
        <v/>
      </c>
      <c r="I362" s="27" t="str">
        <f t="shared" si="110"/>
        <v>3,5</v>
      </c>
      <c r="J362" s="208">
        <v>3.5</v>
      </c>
      <c r="K362" s="24" t="s">
        <v>797</v>
      </c>
      <c r="L362" s="2">
        <f t="shared" si="111"/>
        <v>0</v>
      </c>
      <c r="M362" s="5">
        <f t="shared" si="112"/>
        <v>3.5</v>
      </c>
      <c r="N362" s="196">
        <f t="shared" si="113"/>
        <v>0</v>
      </c>
      <c r="O362" s="196">
        <f t="shared" si="114"/>
        <v>0</v>
      </c>
      <c r="P362" s="17" t="str">
        <f t="shared" si="115"/>
        <v/>
      </c>
      <c r="Q362" s="16" t="str">
        <f t="shared" si="116"/>
        <v>n/a</v>
      </c>
      <c r="R362" s="10" t="e">
        <f t="shared" si="117"/>
        <v>#VALUE!</v>
      </c>
      <c r="S362" s="25">
        <f t="shared" si="118"/>
        <v>0</v>
      </c>
      <c r="T362" s="11">
        <f t="shared" si="119"/>
        <v>0</v>
      </c>
      <c r="U362" s="12" t="str">
        <f t="shared" si="120"/>
        <v xml:space="preserve"> </v>
      </c>
      <c r="V362" s="13">
        <f t="shared" si="121"/>
        <v>0</v>
      </c>
      <c r="W362" s="53">
        <f t="shared" si="122"/>
        <v>0</v>
      </c>
      <c r="X362" s="54">
        <f t="shared" si="123"/>
        <v>0</v>
      </c>
      <c r="Y362" s="15" t="str">
        <f t="shared" si="124"/>
        <v>-</v>
      </c>
      <c r="Z362" s="54" t="s">
        <v>797</v>
      </c>
      <c r="AA362" s="12">
        <v>0</v>
      </c>
      <c r="AB362" s="54" t="s">
        <v>797</v>
      </c>
      <c r="AC362" s="12">
        <v>0</v>
      </c>
      <c r="AD362" s="54" t="s">
        <v>797</v>
      </c>
      <c r="AE362" s="12">
        <v>0</v>
      </c>
      <c r="AF362" s="54" t="s">
        <v>797</v>
      </c>
      <c r="AG362" s="12">
        <v>0</v>
      </c>
      <c r="AH362" s="54" t="s">
        <v>797</v>
      </c>
      <c r="AI362" s="12">
        <v>0</v>
      </c>
      <c r="AJ362" s="54" t="s">
        <v>797</v>
      </c>
      <c r="AK362" s="12">
        <v>0</v>
      </c>
      <c r="AL362" s="54" t="s">
        <v>797</v>
      </c>
      <c r="AM362" s="12">
        <v>0</v>
      </c>
      <c r="AN362" s="54" t="s">
        <v>797</v>
      </c>
      <c r="AO362" s="12">
        <v>0</v>
      </c>
      <c r="AP362" s="183" t="s">
        <v>895</v>
      </c>
      <c r="AQ362" s="194">
        <v>3.5</v>
      </c>
      <c r="AR362" s="195" t="s">
        <v>797</v>
      </c>
      <c r="AS362" s="180">
        <v>0</v>
      </c>
      <c r="AT362" s="181">
        <v>3.5</v>
      </c>
      <c r="AU362" s="188">
        <v>0</v>
      </c>
      <c r="AV362" s="188">
        <v>0</v>
      </c>
      <c r="AW362" s="188" t="s">
        <v>797</v>
      </c>
      <c r="AX362" s="95" t="s">
        <v>897</v>
      </c>
      <c r="AY362" s="96" t="e">
        <v>#VALUE!</v>
      </c>
      <c r="AZ362" s="97">
        <v>0</v>
      </c>
    </row>
    <row r="363" spans="3:52" ht="15" customHeight="1" x14ac:dyDescent="0.25">
      <c r="C363" s="90">
        <f t="shared" si="126"/>
        <v>223</v>
      </c>
      <c r="D363" s="3" t="s">
        <v>287</v>
      </c>
      <c r="E363" s="225" t="str">
        <f>_xlfn.XLOOKUP(D363, '[1]Парный рейтинг'!$D$10:$D$826,'[1]Парный рейтинг'!$P$10:$P$826, "")</f>
        <v/>
      </c>
      <c r="F363" s="172" t="str">
        <f t="shared" si="108"/>
        <v/>
      </c>
      <c r="G363" s="207" t="e">
        <f t="shared" si="109"/>
        <v>#VALUE!</v>
      </c>
      <c r="H363" s="176" t="str">
        <f t="shared" ref="H363:H394" si="127">IF(ISNUMBER(SEARCH("~*", F363)), "*", "")</f>
        <v/>
      </c>
      <c r="I363" s="27" t="str">
        <f t="shared" si="110"/>
        <v>3,5</v>
      </c>
      <c r="J363" s="208">
        <v>3.5</v>
      </c>
      <c r="K363" s="24" t="s">
        <v>797</v>
      </c>
      <c r="L363" s="2">
        <f t="shared" si="111"/>
        <v>0</v>
      </c>
      <c r="M363" s="5">
        <f t="shared" si="112"/>
        <v>3.5</v>
      </c>
      <c r="N363" s="196">
        <f t="shared" si="113"/>
        <v>0</v>
      </c>
      <c r="O363" s="196">
        <f t="shared" si="114"/>
        <v>0</v>
      </c>
      <c r="P363" s="17" t="str">
        <f t="shared" si="115"/>
        <v/>
      </c>
      <c r="Q363" s="16" t="str">
        <f t="shared" si="116"/>
        <v>n/a</v>
      </c>
      <c r="R363" s="10" t="e">
        <f t="shared" si="117"/>
        <v>#VALUE!</v>
      </c>
      <c r="S363" s="25">
        <f t="shared" si="118"/>
        <v>0</v>
      </c>
      <c r="T363" s="11">
        <f t="shared" si="119"/>
        <v>0</v>
      </c>
      <c r="U363" s="12" t="str">
        <f t="shared" si="120"/>
        <v xml:space="preserve"> </v>
      </c>
      <c r="V363" s="13">
        <f t="shared" si="121"/>
        <v>0</v>
      </c>
      <c r="W363" s="53">
        <f t="shared" si="122"/>
        <v>0</v>
      </c>
      <c r="X363" s="54">
        <f t="shared" si="123"/>
        <v>0</v>
      </c>
      <c r="Y363" s="15" t="str">
        <f t="shared" si="124"/>
        <v>-</v>
      </c>
      <c r="Z363" s="54" t="s">
        <v>797</v>
      </c>
      <c r="AA363" s="12">
        <v>0</v>
      </c>
      <c r="AB363" s="54" t="s">
        <v>797</v>
      </c>
      <c r="AC363" s="12">
        <v>0</v>
      </c>
      <c r="AD363" s="54" t="s">
        <v>797</v>
      </c>
      <c r="AE363" s="12">
        <v>0</v>
      </c>
      <c r="AF363" s="54" t="s">
        <v>797</v>
      </c>
      <c r="AG363" s="12">
        <v>0</v>
      </c>
      <c r="AH363" s="54" t="s">
        <v>797</v>
      </c>
      <c r="AI363" s="12">
        <v>0</v>
      </c>
      <c r="AJ363" s="54" t="s">
        <v>797</v>
      </c>
      <c r="AK363" s="12">
        <v>0</v>
      </c>
      <c r="AL363" s="54" t="s">
        <v>797</v>
      </c>
      <c r="AM363" s="12">
        <v>0</v>
      </c>
      <c r="AN363" s="54" t="s">
        <v>797</v>
      </c>
      <c r="AO363" s="12">
        <v>0</v>
      </c>
      <c r="AP363" s="183" t="s">
        <v>895</v>
      </c>
      <c r="AQ363" s="194">
        <v>3.5</v>
      </c>
      <c r="AR363" s="195" t="s">
        <v>797</v>
      </c>
      <c r="AS363" s="180">
        <v>0</v>
      </c>
      <c r="AT363" s="181">
        <v>3.5</v>
      </c>
      <c r="AU363" s="188">
        <v>0</v>
      </c>
      <c r="AV363" s="188">
        <v>0</v>
      </c>
      <c r="AW363" s="188" t="s">
        <v>797</v>
      </c>
      <c r="AX363" s="95" t="s">
        <v>897</v>
      </c>
      <c r="AY363" s="96" t="e">
        <v>#VALUE!</v>
      </c>
      <c r="AZ363" s="97">
        <v>0</v>
      </c>
    </row>
    <row r="364" spans="3:52" ht="15" customHeight="1" x14ac:dyDescent="0.25">
      <c r="C364" s="90">
        <f t="shared" si="126"/>
        <v>224</v>
      </c>
      <c r="D364" s="3" t="s">
        <v>288</v>
      </c>
      <c r="E364" s="225" t="str">
        <f>_xlfn.XLOOKUP(D364, '[1]Парный рейтинг'!$D$10:$D$826,'[1]Парный рейтинг'!$P$10:$P$826, "")</f>
        <v/>
      </c>
      <c r="F364" s="172" t="str">
        <f t="shared" si="108"/>
        <v/>
      </c>
      <c r="G364" s="207" t="e">
        <f t="shared" si="109"/>
        <v>#VALUE!</v>
      </c>
      <c r="H364" s="176" t="str">
        <f t="shared" si="127"/>
        <v/>
      </c>
      <c r="I364" s="27" t="str">
        <f t="shared" si="110"/>
        <v>3,5</v>
      </c>
      <c r="J364" s="208">
        <v>3.5</v>
      </c>
      <c r="K364" s="24" t="s">
        <v>797</v>
      </c>
      <c r="L364" s="2">
        <f t="shared" si="111"/>
        <v>0</v>
      </c>
      <c r="M364" s="5">
        <f t="shared" si="112"/>
        <v>3.5</v>
      </c>
      <c r="N364" s="196">
        <f t="shared" si="113"/>
        <v>0</v>
      </c>
      <c r="O364" s="196">
        <f t="shared" si="114"/>
        <v>0</v>
      </c>
      <c r="P364" s="17" t="str">
        <f t="shared" si="115"/>
        <v/>
      </c>
      <c r="Q364" s="16" t="str">
        <f t="shared" si="116"/>
        <v>n/a</v>
      </c>
      <c r="R364" s="10" t="e">
        <f t="shared" si="117"/>
        <v>#VALUE!</v>
      </c>
      <c r="S364" s="25">
        <f t="shared" si="118"/>
        <v>0</v>
      </c>
      <c r="T364" s="11">
        <f t="shared" si="119"/>
        <v>0</v>
      </c>
      <c r="U364" s="12" t="str">
        <f t="shared" si="120"/>
        <v xml:space="preserve"> </v>
      </c>
      <c r="V364" s="13">
        <f t="shared" si="121"/>
        <v>0</v>
      </c>
      <c r="W364" s="53">
        <f t="shared" si="122"/>
        <v>0</v>
      </c>
      <c r="X364" s="54">
        <f t="shared" si="123"/>
        <v>0</v>
      </c>
      <c r="Y364" s="15" t="str">
        <f t="shared" si="124"/>
        <v>-</v>
      </c>
      <c r="Z364" s="54" t="s">
        <v>797</v>
      </c>
      <c r="AA364" s="12">
        <v>0</v>
      </c>
      <c r="AB364" s="54" t="s">
        <v>797</v>
      </c>
      <c r="AC364" s="12">
        <v>0</v>
      </c>
      <c r="AD364" s="54" t="s">
        <v>797</v>
      </c>
      <c r="AE364" s="12">
        <v>0</v>
      </c>
      <c r="AF364" s="54" t="s">
        <v>797</v>
      </c>
      <c r="AG364" s="12">
        <v>0</v>
      </c>
      <c r="AH364" s="54" t="s">
        <v>797</v>
      </c>
      <c r="AI364" s="12">
        <v>0</v>
      </c>
      <c r="AJ364" s="54" t="s">
        <v>797</v>
      </c>
      <c r="AK364" s="12">
        <v>0</v>
      </c>
      <c r="AL364" s="54" t="s">
        <v>797</v>
      </c>
      <c r="AM364" s="12">
        <v>0</v>
      </c>
      <c r="AN364" s="54" t="s">
        <v>797</v>
      </c>
      <c r="AO364" s="12">
        <v>0</v>
      </c>
      <c r="AP364" s="183" t="s">
        <v>895</v>
      </c>
      <c r="AQ364" s="194">
        <v>3.5</v>
      </c>
      <c r="AR364" s="195" t="s">
        <v>797</v>
      </c>
      <c r="AS364" s="180">
        <v>0</v>
      </c>
      <c r="AT364" s="181">
        <v>3.5</v>
      </c>
      <c r="AU364" s="188">
        <v>0</v>
      </c>
      <c r="AV364" s="188">
        <v>0</v>
      </c>
      <c r="AW364" s="188" t="s">
        <v>797</v>
      </c>
      <c r="AX364" s="95" t="s">
        <v>897</v>
      </c>
      <c r="AY364" s="96" t="e">
        <v>#VALUE!</v>
      </c>
      <c r="AZ364" s="97">
        <v>0</v>
      </c>
    </row>
    <row r="365" spans="3:52" ht="15" customHeight="1" x14ac:dyDescent="0.25">
      <c r="C365" s="90">
        <f t="shared" si="126"/>
        <v>225</v>
      </c>
      <c r="D365" s="3" t="s">
        <v>290</v>
      </c>
      <c r="E365" s="225" t="str">
        <f>_xlfn.XLOOKUP(D365, '[1]Парный рейтинг'!$D$10:$D$826,'[1]Парный рейтинг'!$P$10:$P$826, "")</f>
        <v/>
      </c>
      <c r="F365" s="172" t="str">
        <f t="shared" si="108"/>
        <v/>
      </c>
      <c r="G365" s="207" t="e">
        <f t="shared" si="109"/>
        <v>#VALUE!</v>
      </c>
      <c r="H365" s="176" t="str">
        <f t="shared" si="127"/>
        <v/>
      </c>
      <c r="I365" s="27" t="str">
        <f t="shared" si="110"/>
        <v>3,5</v>
      </c>
      <c r="J365" s="208">
        <v>3.5</v>
      </c>
      <c r="K365" s="24" t="s">
        <v>797</v>
      </c>
      <c r="L365" s="2">
        <f t="shared" si="111"/>
        <v>0</v>
      </c>
      <c r="M365" s="5">
        <f t="shared" si="112"/>
        <v>3.5</v>
      </c>
      <c r="N365" s="196">
        <f t="shared" si="113"/>
        <v>0</v>
      </c>
      <c r="O365" s="196">
        <f t="shared" si="114"/>
        <v>0</v>
      </c>
      <c r="P365" s="17" t="str">
        <f t="shared" si="115"/>
        <v/>
      </c>
      <c r="Q365" s="16" t="str">
        <f t="shared" si="116"/>
        <v>n/a</v>
      </c>
      <c r="R365" s="10" t="e">
        <f t="shared" si="117"/>
        <v>#VALUE!</v>
      </c>
      <c r="S365" s="25">
        <f t="shared" si="118"/>
        <v>0</v>
      </c>
      <c r="T365" s="11">
        <f t="shared" si="119"/>
        <v>0</v>
      </c>
      <c r="U365" s="12" t="str">
        <f t="shared" si="120"/>
        <v xml:space="preserve"> </v>
      </c>
      <c r="V365" s="13">
        <f t="shared" si="121"/>
        <v>0</v>
      </c>
      <c r="W365" s="53">
        <f t="shared" si="122"/>
        <v>0</v>
      </c>
      <c r="X365" s="54">
        <f t="shared" si="123"/>
        <v>0</v>
      </c>
      <c r="Y365" s="15" t="str">
        <f t="shared" si="124"/>
        <v>-</v>
      </c>
      <c r="Z365" s="54" t="s">
        <v>797</v>
      </c>
      <c r="AA365" s="12">
        <v>0</v>
      </c>
      <c r="AB365" s="54" t="s">
        <v>797</v>
      </c>
      <c r="AC365" s="12">
        <v>0</v>
      </c>
      <c r="AD365" s="54" t="s">
        <v>797</v>
      </c>
      <c r="AE365" s="12">
        <v>0</v>
      </c>
      <c r="AF365" s="54" t="s">
        <v>797</v>
      </c>
      <c r="AG365" s="12">
        <v>0</v>
      </c>
      <c r="AH365" s="54" t="s">
        <v>797</v>
      </c>
      <c r="AI365" s="12">
        <v>0</v>
      </c>
      <c r="AJ365" s="54" t="s">
        <v>797</v>
      </c>
      <c r="AK365" s="12">
        <v>0</v>
      </c>
      <c r="AL365" s="54" t="s">
        <v>797</v>
      </c>
      <c r="AM365" s="12">
        <v>0</v>
      </c>
      <c r="AN365" s="54" t="s">
        <v>797</v>
      </c>
      <c r="AO365" s="12">
        <v>0</v>
      </c>
      <c r="AP365" s="183" t="s">
        <v>895</v>
      </c>
      <c r="AQ365" s="194">
        <v>3.5</v>
      </c>
      <c r="AR365" s="195" t="s">
        <v>797</v>
      </c>
      <c r="AS365" s="180">
        <v>0</v>
      </c>
      <c r="AT365" s="181">
        <v>3.5</v>
      </c>
      <c r="AU365" s="188">
        <v>0</v>
      </c>
      <c r="AV365" s="188">
        <v>0</v>
      </c>
      <c r="AW365" s="188" t="s">
        <v>797</v>
      </c>
      <c r="AX365" s="95" t="s">
        <v>897</v>
      </c>
      <c r="AY365" s="96" t="e">
        <v>#VALUE!</v>
      </c>
      <c r="AZ365" s="97">
        <v>0</v>
      </c>
    </row>
    <row r="366" spans="3:52" ht="15" customHeight="1" x14ac:dyDescent="0.25">
      <c r="C366" s="90">
        <f t="shared" si="126"/>
        <v>226</v>
      </c>
      <c r="D366" s="3" t="s">
        <v>291</v>
      </c>
      <c r="E366" s="225" t="str">
        <f>_xlfn.XLOOKUP(D366, '[1]Парный рейтинг'!$D$10:$D$826,'[1]Парный рейтинг'!$P$10:$P$826, "")</f>
        <v/>
      </c>
      <c r="F366" s="172" t="str">
        <f t="shared" si="108"/>
        <v/>
      </c>
      <c r="G366" s="207" t="e">
        <f t="shared" si="109"/>
        <v>#VALUE!</v>
      </c>
      <c r="H366" s="176" t="str">
        <f t="shared" si="127"/>
        <v/>
      </c>
      <c r="I366" s="27" t="str">
        <f t="shared" si="110"/>
        <v>3,5</v>
      </c>
      <c r="J366" s="208">
        <v>3.5</v>
      </c>
      <c r="K366" s="24" t="s">
        <v>797</v>
      </c>
      <c r="L366" s="2">
        <f t="shared" si="111"/>
        <v>0</v>
      </c>
      <c r="M366" s="5">
        <f t="shared" si="112"/>
        <v>3.5</v>
      </c>
      <c r="N366" s="196">
        <f t="shared" si="113"/>
        <v>0</v>
      </c>
      <c r="O366" s="196">
        <f t="shared" si="114"/>
        <v>0</v>
      </c>
      <c r="P366" s="17" t="str">
        <f t="shared" si="115"/>
        <v/>
      </c>
      <c r="Q366" s="16" t="str">
        <f t="shared" si="116"/>
        <v>n/a</v>
      </c>
      <c r="R366" s="10" t="e">
        <f t="shared" si="117"/>
        <v>#VALUE!</v>
      </c>
      <c r="S366" s="25">
        <f t="shared" si="118"/>
        <v>0</v>
      </c>
      <c r="T366" s="11">
        <f t="shared" si="119"/>
        <v>0</v>
      </c>
      <c r="U366" s="12" t="str">
        <f t="shared" si="120"/>
        <v xml:space="preserve"> </v>
      </c>
      <c r="V366" s="13">
        <f t="shared" si="121"/>
        <v>0</v>
      </c>
      <c r="W366" s="53">
        <f t="shared" si="122"/>
        <v>0</v>
      </c>
      <c r="X366" s="54">
        <f t="shared" si="123"/>
        <v>0</v>
      </c>
      <c r="Y366" s="15" t="str">
        <f t="shared" si="124"/>
        <v>-</v>
      </c>
      <c r="Z366" s="54" t="s">
        <v>797</v>
      </c>
      <c r="AA366" s="12">
        <v>0</v>
      </c>
      <c r="AB366" s="54" t="s">
        <v>797</v>
      </c>
      <c r="AC366" s="12">
        <v>0</v>
      </c>
      <c r="AD366" s="54" t="s">
        <v>797</v>
      </c>
      <c r="AE366" s="12">
        <v>0</v>
      </c>
      <c r="AF366" s="54" t="s">
        <v>797</v>
      </c>
      <c r="AG366" s="12">
        <v>0</v>
      </c>
      <c r="AH366" s="54" t="s">
        <v>797</v>
      </c>
      <c r="AI366" s="12">
        <v>0</v>
      </c>
      <c r="AJ366" s="54" t="s">
        <v>797</v>
      </c>
      <c r="AK366" s="12">
        <v>0</v>
      </c>
      <c r="AL366" s="54" t="s">
        <v>797</v>
      </c>
      <c r="AM366" s="12">
        <v>0</v>
      </c>
      <c r="AN366" s="54" t="s">
        <v>797</v>
      </c>
      <c r="AO366" s="12">
        <v>0</v>
      </c>
      <c r="AP366" s="183" t="s">
        <v>895</v>
      </c>
      <c r="AQ366" s="194">
        <v>3.5</v>
      </c>
      <c r="AR366" s="195" t="s">
        <v>797</v>
      </c>
      <c r="AS366" s="180">
        <v>0</v>
      </c>
      <c r="AT366" s="181">
        <v>3.5</v>
      </c>
      <c r="AU366" s="188">
        <v>0</v>
      </c>
      <c r="AV366" s="188">
        <v>0</v>
      </c>
      <c r="AW366" s="188" t="s">
        <v>797</v>
      </c>
      <c r="AX366" s="95" t="s">
        <v>897</v>
      </c>
      <c r="AY366" s="96" t="e">
        <v>#VALUE!</v>
      </c>
      <c r="AZ366" s="97">
        <v>0</v>
      </c>
    </row>
    <row r="367" spans="3:52" ht="15" customHeight="1" x14ac:dyDescent="0.25">
      <c r="C367" s="90">
        <f t="shared" si="126"/>
        <v>227</v>
      </c>
      <c r="D367" s="3" t="s">
        <v>212</v>
      </c>
      <c r="E367" s="225" t="str">
        <f>_xlfn.XLOOKUP(D367, '[1]Парный рейтинг'!$D$10:$D$826,'[1]Парный рейтинг'!$P$10:$P$826, "")</f>
        <v/>
      </c>
      <c r="F367" s="172" t="str">
        <f t="shared" si="108"/>
        <v/>
      </c>
      <c r="G367" s="207" t="e">
        <f t="shared" si="109"/>
        <v>#VALUE!</v>
      </c>
      <c r="H367" s="176" t="str">
        <f t="shared" si="127"/>
        <v/>
      </c>
      <c r="I367" s="27" t="str">
        <f t="shared" si="110"/>
        <v>3,5</v>
      </c>
      <c r="J367" s="208">
        <v>3.5</v>
      </c>
      <c r="K367" s="24" t="s">
        <v>797</v>
      </c>
      <c r="L367" s="2">
        <f t="shared" si="111"/>
        <v>0</v>
      </c>
      <c r="M367" s="5">
        <f t="shared" si="112"/>
        <v>3.5</v>
      </c>
      <c r="N367" s="196">
        <f t="shared" si="113"/>
        <v>0</v>
      </c>
      <c r="O367" s="196">
        <f t="shared" si="114"/>
        <v>0</v>
      </c>
      <c r="P367" s="17" t="str">
        <f t="shared" si="115"/>
        <v/>
      </c>
      <c r="Q367" s="16" t="str">
        <f t="shared" si="116"/>
        <v>n/a</v>
      </c>
      <c r="R367" s="10" t="e">
        <f t="shared" si="117"/>
        <v>#VALUE!</v>
      </c>
      <c r="S367" s="25">
        <f t="shared" si="118"/>
        <v>0</v>
      </c>
      <c r="T367" s="11">
        <f t="shared" si="119"/>
        <v>0</v>
      </c>
      <c r="U367" s="12" t="str">
        <f t="shared" si="120"/>
        <v xml:space="preserve"> </v>
      </c>
      <c r="V367" s="13">
        <f t="shared" si="121"/>
        <v>0</v>
      </c>
      <c r="W367" s="53">
        <f t="shared" si="122"/>
        <v>0</v>
      </c>
      <c r="X367" s="54">
        <f t="shared" si="123"/>
        <v>0</v>
      </c>
      <c r="Y367" s="15" t="str">
        <f t="shared" si="124"/>
        <v>-</v>
      </c>
      <c r="Z367" s="54" t="s">
        <v>797</v>
      </c>
      <c r="AA367" s="12">
        <v>0</v>
      </c>
      <c r="AB367" s="54" t="s">
        <v>797</v>
      </c>
      <c r="AC367" s="12">
        <v>0</v>
      </c>
      <c r="AD367" s="54" t="s">
        <v>797</v>
      </c>
      <c r="AE367" s="12">
        <v>0</v>
      </c>
      <c r="AF367" s="54" t="s">
        <v>797</v>
      </c>
      <c r="AG367" s="12">
        <v>0</v>
      </c>
      <c r="AH367" s="54" t="s">
        <v>797</v>
      </c>
      <c r="AI367" s="12">
        <v>0</v>
      </c>
      <c r="AJ367" s="54" t="s">
        <v>797</v>
      </c>
      <c r="AK367" s="12">
        <v>0</v>
      </c>
      <c r="AL367" s="54" t="s">
        <v>797</v>
      </c>
      <c r="AM367" s="12">
        <v>0</v>
      </c>
      <c r="AN367" s="54" t="s">
        <v>797</v>
      </c>
      <c r="AO367" s="12">
        <v>0</v>
      </c>
      <c r="AP367" s="183" t="s">
        <v>895</v>
      </c>
      <c r="AQ367" s="194">
        <v>3.5</v>
      </c>
      <c r="AR367" s="195" t="s">
        <v>797</v>
      </c>
      <c r="AS367" s="180">
        <v>0</v>
      </c>
      <c r="AT367" s="181">
        <v>3.5</v>
      </c>
      <c r="AU367" s="188">
        <v>0</v>
      </c>
      <c r="AV367" s="188">
        <v>0</v>
      </c>
      <c r="AW367" s="188" t="s">
        <v>797</v>
      </c>
      <c r="AX367" s="95" t="s">
        <v>897</v>
      </c>
      <c r="AY367" s="96" t="e">
        <v>#VALUE!</v>
      </c>
      <c r="AZ367" s="97">
        <v>0</v>
      </c>
    </row>
    <row r="368" spans="3:52" ht="15" customHeight="1" x14ac:dyDescent="0.25">
      <c r="C368" s="90">
        <f t="shared" si="126"/>
        <v>228</v>
      </c>
      <c r="D368" s="3" t="s">
        <v>185</v>
      </c>
      <c r="E368" s="225" t="str">
        <f>_xlfn.XLOOKUP(D368, '[1]Парный рейтинг'!$D$10:$D$826,'[1]Парный рейтинг'!$P$10:$P$826, "")</f>
        <v/>
      </c>
      <c r="F368" s="172" t="str">
        <f t="shared" si="108"/>
        <v/>
      </c>
      <c r="G368" s="207" t="e">
        <f t="shared" si="109"/>
        <v>#VALUE!</v>
      </c>
      <c r="H368" s="176" t="str">
        <f t="shared" si="127"/>
        <v/>
      </c>
      <c r="I368" s="27" t="str">
        <f t="shared" si="110"/>
        <v>3,5</v>
      </c>
      <c r="J368" s="208">
        <v>3.5</v>
      </c>
      <c r="K368" s="24" t="s">
        <v>797</v>
      </c>
      <c r="L368" s="2">
        <f t="shared" si="111"/>
        <v>0</v>
      </c>
      <c r="M368" s="5">
        <f t="shared" si="112"/>
        <v>3.5</v>
      </c>
      <c r="N368" s="196">
        <f t="shared" si="113"/>
        <v>0</v>
      </c>
      <c r="O368" s="196">
        <f t="shared" si="114"/>
        <v>0</v>
      </c>
      <c r="P368" s="17" t="str">
        <f t="shared" si="115"/>
        <v/>
      </c>
      <c r="Q368" s="16" t="str">
        <f t="shared" si="116"/>
        <v>n/a</v>
      </c>
      <c r="R368" s="10" t="e">
        <f t="shared" si="117"/>
        <v>#VALUE!</v>
      </c>
      <c r="S368" s="25">
        <f t="shared" si="118"/>
        <v>0</v>
      </c>
      <c r="T368" s="11">
        <f t="shared" si="119"/>
        <v>0</v>
      </c>
      <c r="U368" s="12" t="str">
        <f t="shared" si="120"/>
        <v xml:space="preserve"> </v>
      </c>
      <c r="V368" s="13">
        <f t="shared" si="121"/>
        <v>0</v>
      </c>
      <c r="W368" s="53">
        <f t="shared" si="122"/>
        <v>0</v>
      </c>
      <c r="X368" s="54">
        <f t="shared" si="123"/>
        <v>0</v>
      </c>
      <c r="Y368" s="15" t="str">
        <f t="shared" si="124"/>
        <v>-</v>
      </c>
      <c r="Z368" s="54" t="s">
        <v>797</v>
      </c>
      <c r="AA368" s="12">
        <v>0</v>
      </c>
      <c r="AB368" s="54" t="s">
        <v>797</v>
      </c>
      <c r="AC368" s="12">
        <v>0</v>
      </c>
      <c r="AD368" s="54" t="s">
        <v>797</v>
      </c>
      <c r="AE368" s="12">
        <v>0</v>
      </c>
      <c r="AF368" s="54" t="s">
        <v>797</v>
      </c>
      <c r="AG368" s="12">
        <v>0</v>
      </c>
      <c r="AH368" s="54" t="s">
        <v>797</v>
      </c>
      <c r="AI368" s="12">
        <v>0</v>
      </c>
      <c r="AJ368" s="54" t="s">
        <v>797</v>
      </c>
      <c r="AK368" s="12">
        <v>0</v>
      </c>
      <c r="AL368" s="54" t="s">
        <v>797</v>
      </c>
      <c r="AM368" s="12">
        <v>0</v>
      </c>
      <c r="AN368" s="54" t="s">
        <v>797</v>
      </c>
      <c r="AO368" s="12">
        <v>0</v>
      </c>
      <c r="AP368" s="183" t="s">
        <v>895</v>
      </c>
      <c r="AQ368" s="194">
        <v>3.5</v>
      </c>
      <c r="AR368" s="195" t="s">
        <v>797</v>
      </c>
      <c r="AS368" s="180">
        <v>0</v>
      </c>
      <c r="AT368" s="181">
        <v>3.5</v>
      </c>
      <c r="AU368" s="188">
        <v>0</v>
      </c>
      <c r="AV368" s="188">
        <v>0</v>
      </c>
      <c r="AW368" s="188" t="s">
        <v>797</v>
      </c>
      <c r="AX368" s="95" t="s">
        <v>897</v>
      </c>
      <c r="AY368" s="96" t="e">
        <v>#VALUE!</v>
      </c>
      <c r="AZ368" s="97">
        <v>0</v>
      </c>
    </row>
    <row r="369" spans="3:52" ht="15" customHeight="1" x14ac:dyDescent="0.25">
      <c r="C369" s="90">
        <f t="shared" si="126"/>
        <v>229</v>
      </c>
      <c r="D369" s="3" t="s">
        <v>664</v>
      </c>
      <c r="E369" s="225" t="str">
        <f>_xlfn.XLOOKUP(D369, '[1]Парный рейтинг'!$D$10:$D$826,'[1]Парный рейтинг'!$P$10:$P$826, "")</f>
        <v/>
      </c>
      <c r="F369" s="172" t="str">
        <f t="shared" si="108"/>
        <v/>
      </c>
      <c r="G369" s="207" t="e">
        <f t="shared" si="109"/>
        <v>#VALUE!</v>
      </c>
      <c r="H369" s="176" t="str">
        <f t="shared" si="127"/>
        <v/>
      </c>
      <c r="I369" s="27" t="str">
        <f t="shared" si="110"/>
        <v>3,5</v>
      </c>
      <c r="J369" s="208">
        <v>3.5</v>
      </c>
      <c r="K369" s="24" t="s">
        <v>797</v>
      </c>
      <c r="L369" s="2">
        <f t="shared" si="111"/>
        <v>0</v>
      </c>
      <c r="M369" s="5">
        <f t="shared" si="112"/>
        <v>3.5</v>
      </c>
      <c r="N369" s="196">
        <f t="shared" si="113"/>
        <v>0</v>
      </c>
      <c r="O369" s="196">
        <f t="shared" si="114"/>
        <v>0</v>
      </c>
      <c r="P369" s="17" t="str">
        <f t="shared" si="115"/>
        <v/>
      </c>
      <c r="Q369" s="16" t="str">
        <f t="shared" si="116"/>
        <v>n/a</v>
      </c>
      <c r="R369" s="10" t="e">
        <f t="shared" si="117"/>
        <v>#VALUE!</v>
      </c>
      <c r="S369" s="25">
        <f t="shared" si="118"/>
        <v>0</v>
      </c>
      <c r="T369" s="11">
        <f t="shared" si="119"/>
        <v>0</v>
      </c>
      <c r="U369" s="12" t="str">
        <f t="shared" si="120"/>
        <v xml:space="preserve"> </v>
      </c>
      <c r="V369" s="13">
        <f t="shared" si="121"/>
        <v>0</v>
      </c>
      <c r="W369" s="53">
        <f t="shared" si="122"/>
        <v>0</v>
      </c>
      <c r="X369" s="54">
        <f t="shared" si="123"/>
        <v>0</v>
      </c>
      <c r="Y369" s="15" t="str">
        <f t="shared" si="124"/>
        <v>-</v>
      </c>
      <c r="Z369" s="54" t="s">
        <v>797</v>
      </c>
      <c r="AA369" s="12">
        <v>0</v>
      </c>
      <c r="AB369" s="54" t="s">
        <v>797</v>
      </c>
      <c r="AC369" s="12">
        <v>0</v>
      </c>
      <c r="AD369" s="54" t="s">
        <v>797</v>
      </c>
      <c r="AE369" s="12">
        <v>0</v>
      </c>
      <c r="AF369" s="54" t="s">
        <v>797</v>
      </c>
      <c r="AG369" s="12">
        <v>0</v>
      </c>
      <c r="AH369" s="54" t="s">
        <v>797</v>
      </c>
      <c r="AI369" s="12">
        <v>0</v>
      </c>
      <c r="AJ369" s="54" t="s">
        <v>797</v>
      </c>
      <c r="AK369" s="12">
        <v>0</v>
      </c>
      <c r="AL369" s="54" t="s">
        <v>797</v>
      </c>
      <c r="AM369" s="12">
        <v>0</v>
      </c>
      <c r="AN369" s="54" t="s">
        <v>797</v>
      </c>
      <c r="AO369" s="12">
        <v>0</v>
      </c>
      <c r="AP369" s="183" t="s">
        <v>895</v>
      </c>
      <c r="AQ369" s="194">
        <v>3.5</v>
      </c>
      <c r="AR369" s="195" t="s">
        <v>797</v>
      </c>
      <c r="AS369" s="180">
        <v>0</v>
      </c>
      <c r="AT369" s="181">
        <v>3.5</v>
      </c>
      <c r="AU369" s="188">
        <v>0</v>
      </c>
      <c r="AV369" s="188">
        <v>0</v>
      </c>
      <c r="AW369" s="188" t="s">
        <v>797</v>
      </c>
      <c r="AX369" s="95" t="s">
        <v>897</v>
      </c>
      <c r="AY369" s="96" t="e">
        <v>#VALUE!</v>
      </c>
      <c r="AZ369" s="97">
        <v>0</v>
      </c>
    </row>
    <row r="370" spans="3:52" ht="15" customHeight="1" x14ac:dyDescent="0.25">
      <c r="C370" s="90">
        <f t="shared" si="126"/>
        <v>230</v>
      </c>
      <c r="D370" s="3" t="s">
        <v>884</v>
      </c>
      <c r="E370" s="225" t="str">
        <f>_xlfn.XLOOKUP(D370, '[1]Парный рейтинг'!$D$10:$D$826,'[1]Парный рейтинг'!$P$10:$P$826, "")</f>
        <v/>
      </c>
      <c r="F370" s="172" t="str">
        <f t="shared" si="108"/>
        <v/>
      </c>
      <c r="G370" s="207" t="e">
        <f t="shared" si="109"/>
        <v>#VALUE!</v>
      </c>
      <c r="H370" s="176" t="str">
        <f t="shared" si="127"/>
        <v/>
      </c>
      <c r="I370" s="27" t="str">
        <f t="shared" si="110"/>
        <v>3,5</v>
      </c>
      <c r="J370" s="208">
        <v>3.5</v>
      </c>
      <c r="K370" s="24" t="s">
        <v>797</v>
      </c>
      <c r="L370" s="201">
        <f t="shared" si="111"/>
        <v>0</v>
      </c>
      <c r="M370" s="200">
        <f t="shared" si="112"/>
        <v>3.5</v>
      </c>
      <c r="N370" s="202">
        <f t="shared" si="113"/>
        <v>0</v>
      </c>
      <c r="O370" s="202">
        <f t="shared" si="114"/>
        <v>0</v>
      </c>
      <c r="P370" s="17" t="str">
        <f t="shared" si="115"/>
        <v/>
      </c>
      <c r="Q370" s="16" t="str">
        <f t="shared" si="116"/>
        <v>n/a</v>
      </c>
      <c r="R370" s="10" t="e">
        <f t="shared" si="117"/>
        <v>#VALUE!</v>
      </c>
      <c r="S370" s="25">
        <f t="shared" si="118"/>
        <v>0</v>
      </c>
      <c r="T370" s="11">
        <f t="shared" si="119"/>
        <v>0</v>
      </c>
      <c r="U370" s="12" t="str">
        <f t="shared" si="120"/>
        <v xml:space="preserve"> </v>
      </c>
      <c r="V370" s="13">
        <f t="shared" si="121"/>
        <v>0</v>
      </c>
      <c r="W370" s="53">
        <f t="shared" si="122"/>
        <v>0</v>
      </c>
      <c r="X370" s="54">
        <f t="shared" si="123"/>
        <v>0</v>
      </c>
      <c r="Y370" s="15" t="str">
        <f t="shared" si="124"/>
        <v>-</v>
      </c>
      <c r="Z370" s="54" t="s">
        <v>797</v>
      </c>
      <c r="AA370" s="12">
        <v>0</v>
      </c>
      <c r="AB370" s="54" t="s">
        <v>797</v>
      </c>
      <c r="AC370" s="12">
        <v>0</v>
      </c>
      <c r="AD370" s="54" t="s">
        <v>797</v>
      </c>
      <c r="AE370" s="12">
        <v>0</v>
      </c>
      <c r="AF370" s="54" t="s">
        <v>797</v>
      </c>
      <c r="AG370" s="12">
        <v>0</v>
      </c>
      <c r="AH370" s="54" t="s">
        <v>797</v>
      </c>
      <c r="AI370" s="12">
        <v>0</v>
      </c>
      <c r="AJ370" s="54" t="s">
        <v>797</v>
      </c>
      <c r="AK370" s="12">
        <v>0</v>
      </c>
      <c r="AL370" s="54" t="s">
        <v>797</v>
      </c>
      <c r="AM370" s="12">
        <v>0</v>
      </c>
      <c r="AN370" s="54" t="s">
        <v>797</v>
      </c>
      <c r="AO370" s="12">
        <v>0</v>
      </c>
      <c r="AP370" s="185" t="s">
        <v>895</v>
      </c>
      <c r="AQ370" s="194">
        <v>3.5</v>
      </c>
      <c r="AR370" s="203" t="s">
        <v>797</v>
      </c>
      <c r="AS370" s="180">
        <v>0</v>
      </c>
      <c r="AT370" s="181">
        <v>3.5</v>
      </c>
      <c r="AU370" s="188">
        <v>3.5</v>
      </c>
      <c r="AV370" s="188">
        <v>-1</v>
      </c>
      <c r="AW370" s="188" t="s">
        <v>917</v>
      </c>
      <c r="AX370" s="95" t="s">
        <v>897</v>
      </c>
      <c r="AY370" s="96" t="e">
        <v>#VALUE!</v>
      </c>
      <c r="AZ370" s="97">
        <v>0</v>
      </c>
    </row>
    <row r="371" spans="3:52" ht="15" customHeight="1" x14ac:dyDescent="0.25">
      <c r="C371" s="90">
        <f t="shared" si="126"/>
        <v>231</v>
      </c>
      <c r="D371" s="3" t="s">
        <v>349</v>
      </c>
      <c r="E371" s="225" t="str">
        <f>_xlfn.XLOOKUP(D371, '[1]Парный рейтинг'!$D$10:$D$826,'[1]Парный рейтинг'!$P$10:$P$826, "")</f>
        <v/>
      </c>
      <c r="F371" s="172" t="str">
        <f t="shared" si="108"/>
        <v/>
      </c>
      <c r="G371" s="207" t="e">
        <f t="shared" si="109"/>
        <v>#VALUE!</v>
      </c>
      <c r="H371" s="176" t="str">
        <f t="shared" si="127"/>
        <v/>
      </c>
      <c r="I371" s="27" t="str">
        <f t="shared" si="110"/>
        <v>3,5</v>
      </c>
      <c r="J371" s="208">
        <v>3.5</v>
      </c>
      <c r="K371" s="24" t="s">
        <v>797</v>
      </c>
      <c r="L371" s="2">
        <f t="shared" si="111"/>
        <v>0</v>
      </c>
      <c r="M371" s="5">
        <f t="shared" si="112"/>
        <v>3.5</v>
      </c>
      <c r="N371" s="196">
        <f t="shared" si="113"/>
        <v>0</v>
      </c>
      <c r="O371" s="196">
        <f t="shared" si="114"/>
        <v>0</v>
      </c>
      <c r="P371" s="17" t="str">
        <f t="shared" si="115"/>
        <v/>
      </c>
      <c r="Q371" s="16" t="str">
        <f t="shared" si="116"/>
        <v>n/a</v>
      </c>
      <c r="R371" s="10" t="e">
        <f t="shared" si="117"/>
        <v>#VALUE!</v>
      </c>
      <c r="S371" s="25">
        <f t="shared" si="118"/>
        <v>0</v>
      </c>
      <c r="T371" s="11">
        <f t="shared" si="119"/>
        <v>0</v>
      </c>
      <c r="U371" s="12" t="str">
        <f t="shared" si="120"/>
        <v xml:space="preserve"> </v>
      </c>
      <c r="V371" s="13">
        <f t="shared" si="121"/>
        <v>0</v>
      </c>
      <c r="W371" s="53">
        <f t="shared" si="122"/>
        <v>0</v>
      </c>
      <c r="X371" s="54">
        <f t="shared" si="123"/>
        <v>0</v>
      </c>
      <c r="Y371" s="15" t="str">
        <f t="shared" si="124"/>
        <v>-</v>
      </c>
      <c r="Z371" s="54" t="s">
        <v>797</v>
      </c>
      <c r="AA371" s="12">
        <v>0</v>
      </c>
      <c r="AB371" s="54" t="s">
        <v>797</v>
      </c>
      <c r="AC371" s="12">
        <v>0</v>
      </c>
      <c r="AD371" s="54" t="s">
        <v>797</v>
      </c>
      <c r="AE371" s="12">
        <v>0</v>
      </c>
      <c r="AF371" s="54" t="s">
        <v>797</v>
      </c>
      <c r="AG371" s="12">
        <v>0</v>
      </c>
      <c r="AH371" s="54" t="s">
        <v>797</v>
      </c>
      <c r="AI371" s="12">
        <v>0</v>
      </c>
      <c r="AJ371" s="54" t="s">
        <v>797</v>
      </c>
      <c r="AK371" s="12">
        <v>0</v>
      </c>
      <c r="AL371" s="54" t="s">
        <v>797</v>
      </c>
      <c r="AM371" s="12">
        <v>0</v>
      </c>
      <c r="AN371" s="54" t="s">
        <v>797</v>
      </c>
      <c r="AO371" s="12">
        <v>0</v>
      </c>
      <c r="AP371" s="183" t="s">
        <v>895</v>
      </c>
      <c r="AQ371" s="194">
        <v>3.5</v>
      </c>
      <c r="AR371" s="195" t="s">
        <v>797</v>
      </c>
      <c r="AS371" s="180">
        <v>0</v>
      </c>
      <c r="AT371" s="181">
        <v>3.5</v>
      </c>
      <c r="AU371" s="188">
        <v>0</v>
      </c>
      <c r="AV371" s="188">
        <v>0</v>
      </c>
      <c r="AW371" s="188" t="s">
        <v>797</v>
      </c>
      <c r="AX371" s="95" t="s">
        <v>897</v>
      </c>
      <c r="AY371" s="96" t="e">
        <v>#VALUE!</v>
      </c>
      <c r="AZ371" s="97">
        <v>0</v>
      </c>
    </row>
    <row r="372" spans="3:52" ht="15" customHeight="1" x14ac:dyDescent="0.25">
      <c r="C372" s="90">
        <f t="shared" si="126"/>
        <v>232</v>
      </c>
      <c r="D372" s="3" t="s">
        <v>293</v>
      </c>
      <c r="E372" s="225" t="str">
        <f>_xlfn.XLOOKUP(D372, '[1]Парный рейтинг'!$D$10:$D$826,'[1]Парный рейтинг'!$P$10:$P$826, "")</f>
        <v/>
      </c>
      <c r="F372" s="172" t="str">
        <f t="shared" si="108"/>
        <v/>
      </c>
      <c r="G372" s="207" t="e">
        <f t="shared" si="109"/>
        <v>#VALUE!</v>
      </c>
      <c r="H372" s="176" t="str">
        <f t="shared" si="127"/>
        <v/>
      </c>
      <c r="I372" s="27" t="str">
        <f t="shared" si="110"/>
        <v>3,5</v>
      </c>
      <c r="J372" s="208">
        <v>3.5</v>
      </c>
      <c r="K372" s="24" t="s">
        <v>797</v>
      </c>
      <c r="L372" s="2">
        <f t="shared" si="111"/>
        <v>0</v>
      </c>
      <c r="M372" s="5">
        <f t="shared" si="112"/>
        <v>3.5</v>
      </c>
      <c r="N372" s="196">
        <f t="shared" si="113"/>
        <v>0</v>
      </c>
      <c r="O372" s="196">
        <f t="shared" si="114"/>
        <v>0</v>
      </c>
      <c r="P372" s="17" t="str">
        <f t="shared" si="115"/>
        <v/>
      </c>
      <c r="Q372" s="16" t="str">
        <f t="shared" si="116"/>
        <v>n/a</v>
      </c>
      <c r="R372" s="10" t="e">
        <f t="shared" si="117"/>
        <v>#VALUE!</v>
      </c>
      <c r="S372" s="25">
        <f t="shared" si="118"/>
        <v>0</v>
      </c>
      <c r="T372" s="11">
        <f t="shared" si="119"/>
        <v>0</v>
      </c>
      <c r="U372" s="12" t="str">
        <f t="shared" si="120"/>
        <v xml:space="preserve"> </v>
      </c>
      <c r="V372" s="13">
        <f t="shared" si="121"/>
        <v>0</v>
      </c>
      <c r="W372" s="53">
        <f t="shared" si="122"/>
        <v>0</v>
      </c>
      <c r="X372" s="54">
        <f t="shared" si="123"/>
        <v>0</v>
      </c>
      <c r="Y372" s="15" t="str">
        <f t="shared" si="124"/>
        <v>-</v>
      </c>
      <c r="Z372" s="54" t="s">
        <v>797</v>
      </c>
      <c r="AA372" s="12">
        <v>0</v>
      </c>
      <c r="AB372" s="54" t="s">
        <v>797</v>
      </c>
      <c r="AC372" s="12">
        <v>0</v>
      </c>
      <c r="AD372" s="54" t="s">
        <v>797</v>
      </c>
      <c r="AE372" s="12">
        <v>0</v>
      </c>
      <c r="AF372" s="54" t="s">
        <v>797</v>
      </c>
      <c r="AG372" s="12">
        <v>0</v>
      </c>
      <c r="AH372" s="54" t="s">
        <v>797</v>
      </c>
      <c r="AI372" s="12">
        <v>0</v>
      </c>
      <c r="AJ372" s="54" t="s">
        <v>797</v>
      </c>
      <c r="AK372" s="12">
        <v>0</v>
      </c>
      <c r="AL372" s="54" t="s">
        <v>797</v>
      </c>
      <c r="AM372" s="12">
        <v>0</v>
      </c>
      <c r="AN372" s="54" t="s">
        <v>797</v>
      </c>
      <c r="AO372" s="12">
        <v>0</v>
      </c>
      <c r="AP372" s="183" t="s">
        <v>895</v>
      </c>
      <c r="AQ372" s="194">
        <v>3.5</v>
      </c>
      <c r="AR372" s="195" t="s">
        <v>797</v>
      </c>
      <c r="AS372" s="180">
        <v>0</v>
      </c>
      <c r="AT372" s="181">
        <v>3.5</v>
      </c>
      <c r="AU372" s="188">
        <v>0</v>
      </c>
      <c r="AV372" s="188">
        <v>0</v>
      </c>
      <c r="AW372" s="188" t="s">
        <v>797</v>
      </c>
      <c r="AX372" s="95" t="s">
        <v>897</v>
      </c>
      <c r="AY372" s="96" t="e">
        <v>#VALUE!</v>
      </c>
      <c r="AZ372" s="97">
        <v>0</v>
      </c>
    </row>
    <row r="373" spans="3:52" ht="15" customHeight="1" x14ac:dyDescent="0.25">
      <c r="C373" s="90">
        <f t="shared" si="126"/>
        <v>233</v>
      </c>
      <c r="D373" s="3" t="s">
        <v>492</v>
      </c>
      <c r="E373" s="225" t="str">
        <f>_xlfn.XLOOKUP(D373, '[1]Парный рейтинг'!$D$10:$D$826,'[1]Парный рейтинг'!$P$10:$P$826, "")</f>
        <v/>
      </c>
      <c r="F373" s="172" t="str">
        <f t="shared" si="108"/>
        <v/>
      </c>
      <c r="G373" s="207" t="e">
        <f t="shared" si="109"/>
        <v>#VALUE!</v>
      </c>
      <c r="H373" s="176" t="str">
        <f t="shared" si="127"/>
        <v/>
      </c>
      <c r="I373" s="27" t="str">
        <f t="shared" si="110"/>
        <v>3,5</v>
      </c>
      <c r="J373" s="208">
        <v>3.5</v>
      </c>
      <c r="K373" s="24" t="s">
        <v>797</v>
      </c>
      <c r="L373" s="2">
        <f t="shared" si="111"/>
        <v>0</v>
      </c>
      <c r="M373" s="5">
        <f t="shared" si="112"/>
        <v>3.5</v>
      </c>
      <c r="N373" s="196">
        <f t="shared" si="113"/>
        <v>0</v>
      </c>
      <c r="O373" s="196">
        <f t="shared" si="114"/>
        <v>0</v>
      </c>
      <c r="P373" s="17" t="str">
        <f t="shared" si="115"/>
        <v/>
      </c>
      <c r="Q373" s="16" t="str">
        <f t="shared" si="116"/>
        <v>n/a</v>
      </c>
      <c r="R373" s="10" t="e">
        <f t="shared" si="117"/>
        <v>#VALUE!</v>
      </c>
      <c r="S373" s="25">
        <f t="shared" si="118"/>
        <v>0</v>
      </c>
      <c r="T373" s="11">
        <f t="shared" si="119"/>
        <v>0</v>
      </c>
      <c r="U373" s="12" t="str">
        <f t="shared" si="120"/>
        <v xml:space="preserve"> </v>
      </c>
      <c r="V373" s="13">
        <f t="shared" si="121"/>
        <v>0</v>
      </c>
      <c r="W373" s="53">
        <f t="shared" si="122"/>
        <v>0</v>
      </c>
      <c r="X373" s="54">
        <f t="shared" si="123"/>
        <v>0</v>
      </c>
      <c r="Y373" s="15" t="str">
        <f t="shared" si="124"/>
        <v>-</v>
      </c>
      <c r="Z373" s="54" t="s">
        <v>797</v>
      </c>
      <c r="AA373" s="12">
        <v>0</v>
      </c>
      <c r="AB373" s="54" t="s">
        <v>797</v>
      </c>
      <c r="AC373" s="12">
        <v>0</v>
      </c>
      <c r="AD373" s="54" t="s">
        <v>797</v>
      </c>
      <c r="AE373" s="12">
        <v>0</v>
      </c>
      <c r="AF373" s="54" t="s">
        <v>797</v>
      </c>
      <c r="AG373" s="12">
        <v>0</v>
      </c>
      <c r="AH373" s="54" t="s">
        <v>797</v>
      </c>
      <c r="AI373" s="12">
        <v>0</v>
      </c>
      <c r="AJ373" s="54" t="s">
        <v>797</v>
      </c>
      <c r="AK373" s="12">
        <v>0</v>
      </c>
      <c r="AL373" s="54" t="s">
        <v>797</v>
      </c>
      <c r="AM373" s="12">
        <v>0</v>
      </c>
      <c r="AN373" s="54" t="s">
        <v>797</v>
      </c>
      <c r="AO373" s="12">
        <v>0</v>
      </c>
      <c r="AP373" s="183" t="s">
        <v>895</v>
      </c>
      <c r="AQ373" s="194">
        <v>3.5</v>
      </c>
      <c r="AR373" s="195" t="s">
        <v>797</v>
      </c>
      <c r="AS373" s="180">
        <v>0</v>
      </c>
      <c r="AT373" s="181">
        <v>3.5</v>
      </c>
      <c r="AU373" s="188">
        <v>0</v>
      </c>
      <c r="AV373" s="188">
        <v>0</v>
      </c>
      <c r="AW373" s="188" t="s">
        <v>797</v>
      </c>
      <c r="AX373" s="95" t="s">
        <v>897</v>
      </c>
      <c r="AY373" s="96" t="e">
        <v>#VALUE!</v>
      </c>
      <c r="AZ373" s="97">
        <v>0</v>
      </c>
    </row>
    <row r="374" spans="3:52" ht="15" customHeight="1" x14ac:dyDescent="0.25">
      <c r="C374" s="90">
        <f t="shared" si="126"/>
        <v>234</v>
      </c>
      <c r="D374" s="3" t="s">
        <v>230</v>
      </c>
      <c r="E374" s="225" t="str">
        <f>_xlfn.XLOOKUP(D374, '[1]Парный рейтинг'!$D$10:$D$826,'[1]Парный рейтинг'!$P$10:$P$826, "")</f>
        <v/>
      </c>
      <c r="F374" s="172" t="str">
        <f t="shared" si="108"/>
        <v/>
      </c>
      <c r="G374" s="207" t="e">
        <f t="shared" si="109"/>
        <v>#VALUE!</v>
      </c>
      <c r="H374" s="176" t="str">
        <f t="shared" si="127"/>
        <v/>
      </c>
      <c r="I374" s="27" t="str">
        <f t="shared" si="110"/>
        <v>3,5</v>
      </c>
      <c r="J374" s="208">
        <v>3.5</v>
      </c>
      <c r="K374" s="24" t="s">
        <v>797</v>
      </c>
      <c r="L374" s="2">
        <f t="shared" si="111"/>
        <v>0</v>
      </c>
      <c r="M374" s="5">
        <f t="shared" si="112"/>
        <v>3.5</v>
      </c>
      <c r="N374" s="196">
        <f t="shared" si="113"/>
        <v>0</v>
      </c>
      <c r="O374" s="196">
        <f t="shared" si="114"/>
        <v>0</v>
      </c>
      <c r="P374" s="17" t="str">
        <f t="shared" si="115"/>
        <v/>
      </c>
      <c r="Q374" s="16" t="str">
        <f t="shared" si="116"/>
        <v>n/a</v>
      </c>
      <c r="R374" s="10" t="e">
        <f t="shared" si="117"/>
        <v>#VALUE!</v>
      </c>
      <c r="S374" s="25">
        <f t="shared" si="118"/>
        <v>0</v>
      </c>
      <c r="T374" s="11">
        <f t="shared" si="119"/>
        <v>0</v>
      </c>
      <c r="U374" s="12" t="str">
        <f t="shared" si="120"/>
        <v xml:space="preserve"> </v>
      </c>
      <c r="V374" s="13">
        <f t="shared" si="121"/>
        <v>0</v>
      </c>
      <c r="W374" s="53">
        <f t="shared" si="122"/>
        <v>0</v>
      </c>
      <c r="X374" s="54">
        <f t="shared" si="123"/>
        <v>0</v>
      </c>
      <c r="Y374" s="15" t="str">
        <f t="shared" si="124"/>
        <v>-</v>
      </c>
      <c r="Z374" s="54" t="s">
        <v>797</v>
      </c>
      <c r="AA374" s="12">
        <v>0</v>
      </c>
      <c r="AB374" s="54" t="s">
        <v>797</v>
      </c>
      <c r="AC374" s="12">
        <v>0</v>
      </c>
      <c r="AD374" s="54" t="s">
        <v>797</v>
      </c>
      <c r="AE374" s="12">
        <v>0</v>
      </c>
      <c r="AF374" s="54" t="s">
        <v>797</v>
      </c>
      <c r="AG374" s="12">
        <v>0</v>
      </c>
      <c r="AH374" s="54" t="s">
        <v>797</v>
      </c>
      <c r="AI374" s="12">
        <v>0</v>
      </c>
      <c r="AJ374" s="54" t="s">
        <v>797</v>
      </c>
      <c r="AK374" s="12">
        <v>0</v>
      </c>
      <c r="AL374" s="54" t="s">
        <v>797</v>
      </c>
      <c r="AM374" s="12">
        <v>0</v>
      </c>
      <c r="AN374" s="54" t="s">
        <v>797</v>
      </c>
      <c r="AO374" s="12">
        <v>0</v>
      </c>
      <c r="AP374" s="183" t="s">
        <v>895</v>
      </c>
      <c r="AQ374" s="194">
        <v>3.5</v>
      </c>
      <c r="AR374" s="195" t="s">
        <v>797</v>
      </c>
      <c r="AS374" s="180">
        <v>0</v>
      </c>
      <c r="AT374" s="181">
        <v>3.5</v>
      </c>
      <c r="AU374" s="188">
        <v>0</v>
      </c>
      <c r="AV374" s="188">
        <v>0</v>
      </c>
      <c r="AW374" s="188" t="s">
        <v>797</v>
      </c>
      <c r="AX374" s="95" t="s">
        <v>897</v>
      </c>
      <c r="AY374" s="96" t="e">
        <v>#VALUE!</v>
      </c>
      <c r="AZ374" s="97">
        <v>0</v>
      </c>
    </row>
    <row r="375" spans="3:52" ht="15" customHeight="1" x14ac:dyDescent="0.25">
      <c r="C375" s="90">
        <f t="shared" si="126"/>
        <v>235</v>
      </c>
      <c r="D375" s="3" t="s">
        <v>202</v>
      </c>
      <c r="E375" s="225" t="str">
        <f>_xlfn.XLOOKUP(D375, '[1]Парный рейтинг'!$D$10:$D$826,'[1]Парный рейтинг'!$P$10:$P$826, "")</f>
        <v/>
      </c>
      <c r="F375" s="172" t="str">
        <f t="shared" si="108"/>
        <v/>
      </c>
      <c r="G375" s="207" t="e">
        <f t="shared" si="109"/>
        <v>#VALUE!</v>
      </c>
      <c r="H375" s="176" t="str">
        <f t="shared" si="127"/>
        <v/>
      </c>
      <c r="I375" s="27" t="str">
        <f t="shared" si="110"/>
        <v>3,5</v>
      </c>
      <c r="J375" s="208">
        <v>3.5</v>
      </c>
      <c r="K375" s="24" t="s">
        <v>797</v>
      </c>
      <c r="L375" s="2">
        <f t="shared" si="111"/>
        <v>0</v>
      </c>
      <c r="M375" s="5">
        <f t="shared" si="112"/>
        <v>3.5</v>
      </c>
      <c r="N375" s="196">
        <f t="shared" si="113"/>
        <v>0</v>
      </c>
      <c r="O375" s="196">
        <f t="shared" si="114"/>
        <v>0</v>
      </c>
      <c r="P375" s="17" t="str">
        <f t="shared" si="115"/>
        <v/>
      </c>
      <c r="Q375" s="16" t="str">
        <f t="shared" si="116"/>
        <v>n/a</v>
      </c>
      <c r="R375" s="10" t="e">
        <f t="shared" si="117"/>
        <v>#VALUE!</v>
      </c>
      <c r="S375" s="25">
        <f t="shared" si="118"/>
        <v>0</v>
      </c>
      <c r="T375" s="11">
        <f t="shared" si="119"/>
        <v>0</v>
      </c>
      <c r="U375" s="12" t="str">
        <f t="shared" si="120"/>
        <v xml:space="preserve"> </v>
      </c>
      <c r="V375" s="13">
        <f t="shared" si="121"/>
        <v>0</v>
      </c>
      <c r="W375" s="53">
        <f t="shared" si="122"/>
        <v>0</v>
      </c>
      <c r="X375" s="54">
        <f t="shared" si="123"/>
        <v>0</v>
      </c>
      <c r="Y375" s="15" t="str">
        <f t="shared" si="124"/>
        <v>-</v>
      </c>
      <c r="Z375" s="54" t="s">
        <v>797</v>
      </c>
      <c r="AA375" s="12">
        <v>0</v>
      </c>
      <c r="AB375" s="54" t="s">
        <v>797</v>
      </c>
      <c r="AC375" s="12">
        <v>0</v>
      </c>
      <c r="AD375" s="54" t="s">
        <v>797</v>
      </c>
      <c r="AE375" s="12">
        <v>0</v>
      </c>
      <c r="AF375" s="54" t="s">
        <v>797</v>
      </c>
      <c r="AG375" s="12">
        <v>0</v>
      </c>
      <c r="AH375" s="54" t="s">
        <v>797</v>
      </c>
      <c r="AI375" s="12">
        <v>0</v>
      </c>
      <c r="AJ375" s="54" t="s">
        <v>797</v>
      </c>
      <c r="AK375" s="12">
        <v>0</v>
      </c>
      <c r="AL375" s="54" t="s">
        <v>797</v>
      </c>
      <c r="AM375" s="12">
        <v>0</v>
      </c>
      <c r="AN375" s="54" t="s">
        <v>797</v>
      </c>
      <c r="AO375" s="12">
        <v>0</v>
      </c>
      <c r="AP375" s="183" t="s">
        <v>895</v>
      </c>
      <c r="AQ375" s="194">
        <v>3.5</v>
      </c>
      <c r="AR375" s="195" t="s">
        <v>797</v>
      </c>
      <c r="AS375" s="180">
        <v>0</v>
      </c>
      <c r="AT375" s="181">
        <v>3.5</v>
      </c>
      <c r="AU375" s="188">
        <v>0</v>
      </c>
      <c r="AV375" s="188">
        <v>0</v>
      </c>
      <c r="AW375" s="188" t="s">
        <v>797</v>
      </c>
      <c r="AX375" s="95" t="s">
        <v>897</v>
      </c>
      <c r="AY375" s="96" t="e">
        <v>#VALUE!</v>
      </c>
      <c r="AZ375" s="97">
        <v>0</v>
      </c>
    </row>
    <row r="376" spans="3:52" ht="15" customHeight="1" x14ac:dyDescent="0.25">
      <c r="C376" s="90">
        <f t="shared" si="126"/>
        <v>236</v>
      </c>
      <c r="D376" s="3" t="s">
        <v>217</v>
      </c>
      <c r="E376" s="225" t="str">
        <f>_xlfn.XLOOKUP(D376, '[1]Парный рейтинг'!$D$10:$D$826,'[1]Парный рейтинг'!$P$10:$P$826, "")</f>
        <v/>
      </c>
      <c r="F376" s="172" t="str">
        <f t="shared" si="108"/>
        <v/>
      </c>
      <c r="G376" s="207" t="e">
        <f t="shared" si="109"/>
        <v>#VALUE!</v>
      </c>
      <c r="H376" s="176" t="str">
        <f t="shared" si="127"/>
        <v/>
      </c>
      <c r="I376" s="27" t="str">
        <f t="shared" si="110"/>
        <v>3,5</v>
      </c>
      <c r="J376" s="208">
        <v>3.5</v>
      </c>
      <c r="K376" s="24" t="s">
        <v>797</v>
      </c>
      <c r="L376" s="2">
        <f t="shared" si="111"/>
        <v>0</v>
      </c>
      <c r="M376" s="5">
        <f t="shared" si="112"/>
        <v>3.5</v>
      </c>
      <c r="N376" s="196">
        <f t="shared" si="113"/>
        <v>0</v>
      </c>
      <c r="O376" s="196">
        <f t="shared" si="114"/>
        <v>0</v>
      </c>
      <c r="P376" s="17" t="str">
        <f t="shared" si="115"/>
        <v/>
      </c>
      <c r="Q376" s="16" t="str">
        <f t="shared" si="116"/>
        <v>n/a</v>
      </c>
      <c r="R376" s="10" t="e">
        <f t="shared" si="117"/>
        <v>#VALUE!</v>
      </c>
      <c r="S376" s="25">
        <f t="shared" si="118"/>
        <v>0</v>
      </c>
      <c r="T376" s="11">
        <f t="shared" si="119"/>
        <v>0</v>
      </c>
      <c r="U376" s="12" t="str">
        <f t="shared" si="120"/>
        <v xml:space="preserve"> </v>
      </c>
      <c r="V376" s="13">
        <f t="shared" si="121"/>
        <v>0</v>
      </c>
      <c r="W376" s="53">
        <f t="shared" si="122"/>
        <v>0</v>
      </c>
      <c r="X376" s="54">
        <f t="shared" si="123"/>
        <v>0</v>
      </c>
      <c r="Y376" s="15" t="str">
        <f t="shared" si="124"/>
        <v>-</v>
      </c>
      <c r="Z376" s="54" t="s">
        <v>797</v>
      </c>
      <c r="AA376" s="12">
        <v>0</v>
      </c>
      <c r="AB376" s="54" t="s">
        <v>797</v>
      </c>
      <c r="AC376" s="12">
        <v>0</v>
      </c>
      <c r="AD376" s="54" t="s">
        <v>797</v>
      </c>
      <c r="AE376" s="12">
        <v>0</v>
      </c>
      <c r="AF376" s="54" t="s">
        <v>797</v>
      </c>
      <c r="AG376" s="12">
        <v>0</v>
      </c>
      <c r="AH376" s="54" t="s">
        <v>797</v>
      </c>
      <c r="AI376" s="12">
        <v>0</v>
      </c>
      <c r="AJ376" s="54" t="s">
        <v>797</v>
      </c>
      <c r="AK376" s="12">
        <v>0</v>
      </c>
      <c r="AL376" s="54" t="s">
        <v>797</v>
      </c>
      <c r="AM376" s="12">
        <v>0</v>
      </c>
      <c r="AN376" s="54" t="s">
        <v>797</v>
      </c>
      <c r="AO376" s="12">
        <v>0</v>
      </c>
      <c r="AP376" s="183" t="s">
        <v>895</v>
      </c>
      <c r="AQ376" s="194">
        <v>3.5</v>
      </c>
      <c r="AR376" s="195" t="s">
        <v>797</v>
      </c>
      <c r="AS376" s="180">
        <v>0</v>
      </c>
      <c r="AT376" s="181">
        <v>3.5</v>
      </c>
      <c r="AU376" s="188">
        <v>0</v>
      </c>
      <c r="AV376" s="188">
        <v>0</v>
      </c>
      <c r="AW376" s="188" t="s">
        <v>797</v>
      </c>
      <c r="AX376" s="95" t="s">
        <v>897</v>
      </c>
      <c r="AY376" s="96" t="e">
        <v>#VALUE!</v>
      </c>
      <c r="AZ376" s="97">
        <v>0</v>
      </c>
    </row>
    <row r="377" spans="3:52" ht="15" customHeight="1" x14ac:dyDescent="0.25">
      <c r="C377" s="90">
        <f t="shared" si="126"/>
        <v>237</v>
      </c>
      <c r="D377" s="3" t="s">
        <v>244</v>
      </c>
      <c r="E377" s="225" t="str">
        <f>_xlfn.XLOOKUP(D377, '[1]Парный рейтинг'!$D$10:$D$826,'[1]Парный рейтинг'!$P$10:$P$826, "")</f>
        <v/>
      </c>
      <c r="F377" s="172" t="str">
        <f t="shared" si="108"/>
        <v/>
      </c>
      <c r="G377" s="207" t="e">
        <f t="shared" si="109"/>
        <v>#VALUE!</v>
      </c>
      <c r="H377" s="176" t="str">
        <f t="shared" si="127"/>
        <v/>
      </c>
      <c r="I377" s="27" t="str">
        <f t="shared" si="110"/>
        <v>3,5</v>
      </c>
      <c r="J377" s="208">
        <v>3.5</v>
      </c>
      <c r="K377" s="24" t="s">
        <v>797</v>
      </c>
      <c r="L377" s="2">
        <f t="shared" si="111"/>
        <v>0</v>
      </c>
      <c r="M377" s="5">
        <f t="shared" si="112"/>
        <v>3.5</v>
      </c>
      <c r="N377" s="196">
        <f t="shared" si="113"/>
        <v>0</v>
      </c>
      <c r="O377" s="196">
        <f t="shared" si="114"/>
        <v>0</v>
      </c>
      <c r="P377" s="17" t="str">
        <f t="shared" si="115"/>
        <v/>
      </c>
      <c r="Q377" s="16" t="str">
        <f t="shared" si="116"/>
        <v>n/a</v>
      </c>
      <c r="R377" s="10" t="e">
        <f t="shared" si="117"/>
        <v>#VALUE!</v>
      </c>
      <c r="S377" s="25">
        <f t="shared" si="118"/>
        <v>0</v>
      </c>
      <c r="T377" s="11">
        <f t="shared" si="119"/>
        <v>0</v>
      </c>
      <c r="U377" s="12" t="str">
        <f t="shared" si="120"/>
        <v xml:space="preserve"> </v>
      </c>
      <c r="V377" s="13">
        <f t="shared" si="121"/>
        <v>0</v>
      </c>
      <c r="W377" s="53">
        <f t="shared" si="122"/>
        <v>0</v>
      </c>
      <c r="X377" s="54">
        <f t="shared" si="123"/>
        <v>0</v>
      </c>
      <c r="Y377" s="15" t="str">
        <f t="shared" si="124"/>
        <v>-</v>
      </c>
      <c r="Z377" s="54" t="s">
        <v>797</v>
      </c>
      <c r="AA377" s="12">
        <v>0</v>
      </c>
      <c r="AB377" s="54" t="s">
        <v>797</v>
      </c>
      <c r="AC377" s="12">
        <v>0</v>
      </c>
      <c r="AD377" s="54" t="s">
        <v>797</v>
      </c>
      <c r="AE377" s="12">
        <v>0</v>
      </c>
      <c r="AF377" s="54" t="s">
        <v>797</v>
      </c>
      <c r="AG377" s="12">
        <v>0</v>
      </c>
      <c r="AH377" s="54" t="s">
        <v>797</v>
      </c>
      <c r="AI377" s="12">
        <v>0</v>
      </c>
      <c r="AJ377" s="54" t="s">
        <v>797</v>
      </c>
      <c r="AK377" s="12">
        <v>0</v>
      </c>
      <c r="AL377" s="54" t="s">
        <v>797</v>
      </c>
      <c r="AM377" s="12">
        <v>0</v>
      </c>
      <c r="AN377" s="54" t="s">
        <v>797</v>
      </c>
      <c r="AO377" s="12">
        <v>0</v>
      </c>
      <c r="AP377" s="183" t="s">
        <v>895</v>
      </c>
      <c r="AQ377" s="194">
        <v>3.5</v>
      </c>
      <c r="AR377" s="195" t="s">
        <v>797</v>
      </c>
      <c r="AS377" s="180">
        <v>0</v>
      </c>
      <c r="AT377" s="181">
        <v>3.5</v>
      </c>
      <c r="AU377" s="188">
        <v>0</v>
      </c>
      <c r="AV377" s="188">
        <v>0</v>
      </c>
      <c r="AW377" s="188" t="s">
        <v>797</v>
      </c>
      <c r="AX377" s="95" t="s">
        <v>897</v>
      </c>
      <c r="AY377" s="96" t="e">
        <v>#VALUE!</v>
      </c>
      <c r="AZ377" s="97">
        <v>0</v>
      </c>
    </row>
    <row r="378" spans="3:52" ht="15" customHeight="1" x14ac:dyDescent="0.25">
      <c r="C378" s="90">
        <f t="shared" si="126"/>
        <v>238</v>
      </c>
      <c r="D378" s="3" t="s">
        <v>296</v>
      </c>
      <c r="E378" s="225" t="str">
        <f>_xlfn.XLOOKUP(D378, '[1]Парный рейтинг'!$D$10:$D$826,'[1]Парный рейтинг'!$P$10:$P$826, "")</f>
        <v/>
      </c>
      <c r="F378" s="172" t="str">
        <f t="shared" si="108"/>
        <v/>
      </c>
      <c r="G378" s="207" t="e">
        <f t="shared" si="109"/>
        <v>#VALUE!</v>
      </c>
      <c r="H378" s="176" t="str">
        <f t="shared" si="127"/>
        <v/>
      </c>
      <c r="I378" s="27" t="str">
        <f t="shared" si="110"/>
        <v>3,5</v>
      </c>
      <c r="J378" s="208">
        <v>3.5</v>
      </c>
      <c r="K378" s="24" t="s">
        <v>797</v>
      </c>
      <c r="L378" s="2">
        <f t="shared" si="111"/>
        <v>0</v>
      </c>
      <c r="M378" s="5">
        <f t="shared" si="112"/>
        <v>3.5</v>
      </c>
      <c r="N378" s="196">
        <f t="shared" si="113"/>
        <v>0</v>
      </c>
      <c r="O378" s="196">
        <f t="shared" si="114"/>
        <v>0</v>
      </c>
      <c r="P378" s="17" t="str">
        <f t="shared" si="115"/>
        <v/>
      </c>
      <c r="Q378" s="16" t="str">
        <f t="shared" si="116"/>
        <v>n/a</v>
      </c>
      <c r="R378" s="10" t="e">
        <f t="shared" si="117"/>
        <v>#VALUE!</v>
      </c>
      <c r="S378" s="25">
        <f t="shared" si="118"/>
        <v>0</v>
      </c>
      <c r="T378" s="11">
        <f t="shared" si="119"/>
        <v>0</v>
      </c>
      <c r="U378" s="12" t="str">
        <f t="shared" si="120"/>
        <v xml:space="preserve"> </v>
      </c>
      <c r="V378" s="13">
        <f t="shared" si="121"/>
        <v>0</v>
      </c>
      <c r="W378" s="53">
        <f t="shared" si="122"/>
        <v>0</v>
      </c>
      <c r="X378" s="54">
        <f t="shared" si="123"/>
        <v>0</v>
      </c>
      <c r="Y378" s="15" t="str">
        <f t="shared" si="124"/>
        <v>-</v>
      </c>
      <c r="Z378" s="54" t="s">
        <v>797</v>
      </c>
      <c r="AA378" s="12">
        <v>0</v>
      </c>
      <c r="AB378" s="54" t="s">
        <v>797</v>
      </c>
      <c r="AC378" s="12">
        <v>0</v>
      </c>
      <c r="AD378" s="54" t="s">
        <v>797</v>
      </c>
      <c r="AE378" s="12">
        <v>0</v>
      </c>
      <c r="AF378" s="54" t="s">
        <v>797</v>
      </c>
      <c r="AG378" s="12">
        <v>0</v>
      </c>
      <c r="AH378" s="54" t="s">
        <v>797</v>
      </c>
      <c r="AI378" s="12">
        <v>0</v>
      </c>
      <c r="AJ378" s="54" t="s">
        <v>797</v>
      </c>
      <c r="AK378" s="12">
        <v>0</v>
      </c>
      <c r="AL378" s="54" t="s">
        <v>797</v>
      </c>
      <c r="AM378" s="12">
        <v>0</v>
      </c>
      <c r="AN378" s="54" t="s">
        <v>797</v>
      </c>
      <c r="AO378" s="12">
        <v>0</v>
      </c>
      <c r="AP378" s="183" t="s">
        <v>895</v>
      </c>
      <c r="AQ378" s="194">
        <v>3.5</v>
      </c>
      <c r="AR378" s="195" t="s">
        <v>797</v>
      </c>
      <c r="AS378" s="180">
        <v>0</v>
      </c>
      <c r="AT378" s="181">
        <v>3.5</v>
      </c>
      <c r="AU378" s="188">
        <v>0</v>
      </c>
      <c r="AV378" s="188">
        <v>0</v>
      </c>
      <c r="AW378" s="188" t="s">
        <v>797</v>
      </c>
      <c r="AX378" s="95" t="s">
        <v>897</v>
      </c>
      <c r="AY378" s="96" t="e">
        <v>#VALUE!</v>
      </c>
      <c r="AZ378" s="97">
        <v>0</v>
      </c>
    </row>
    <row r="379" spans="3:52" ht="15" customHeight="1" x14ac:dyDescent="0.25">
      <c r="C379" s="90">
        <f t="shared" si="126"/>
        <v>239</v>
      </c>
      <c r="D379" s="3" t="s">
        <v>182</v>
      </c>
      <c r="E379" s="225" t="str">
        <f>_xlfn.XLOOKUP(D379, '[1]Парный рейтинг'!$D$10:$D$826,'[1]Парный рейтинг'!$P$10:$P$826, "")</f>
        <v/>
      </c>
      <c r="F379" s="172" t="str">
        <f t="shared" si="108"/>
        <v/>
      </c>
      <c r="G379" s="207" t="e">
        <f t="shared" si="109"/>
        <v>#VALUE!</v>
      </c>
      <c r="H379" s="176" t="str">
        <f t="shared" si="127"/>
        <v/>
      </c>
      <c r="I379" s="27" t="str">
        <f t="shared" si="110"/>
        <v>3,5</v>
      </c>
      <c r="J379" s="208">
        <v>3.5</v>
      </c>
      <c r="K379" s="24" t="s">
        <v>797</v>
      </c>
      <c r="L379" s="2">
        <f t="shared" si="111"/>
        <v>0</v>
      </c>
      <c r="M379" s="5">
        <f t="shared" si="112"/>
        <v>3.5</v>
      </c>
      <c r="N379" s="196">
        <f t="shared" si="113"/>
        <v>0</v>
      </c>
      <c r="O379" s="196">
        <f t="shared" si="114"/>
        <v>0</v>
      </c>
      <c r="P379" s="17" t="str">
        <f t="shared" si="115"/>
        <v/>
      </c>
      <c r="Q379" s="16" t="str">
        <f t="shared" si="116"/>
        <v>n/a</v>
      </c>
      <c r="R379" s="10" t="e">
        <f t="shared" si="117"/>
        <v>#VALUE!</v>
      </c>
      <c r="S379" s="25">
        <f t="shared" si="118"/>
        <v>0</v>
      </c>
      <c r="T379" s="11">
        <f t="shared" si="119"/>
        <v>0</v>
      </c>
      <c r="U379" s="12" t="str">
        <f t="shared" si="120"/>
        <v xml:space="preserve"> </v>
      </c>
      <c r="V379" s="13">
        <f t="shared" si="121"/>
        <v>0</v>
      </c>
      <c r="W379" s="53">
        <f t="shared" si="122"/>
        <v>0</v>
      </c>
      <c r="X379" s="54">
        <f t="shared" si="123"/>
        <v>0</v>
      </c>
      <c r="Y379" s="15" t="str">
        <f t="shared" si="124"/>
        <v>-</v>
      </c>
      <c r="Z379" s="54" t="s">
        <v>797</v>
      </c>
      <c r="AA379" s="12">
        <v>0</v>
      </c>
      <c r="AB379" s="54" t="s">
        <v>797</v>
      </c>
      <c r="AC379" s="12">
        <v>0</v>
      </c>
      <c r="AD379" s="54" t="s">
        <v>797</v>
      </c>
      <c r="AE379" s="12">
        <v>0</v>
      </c>
      <c r="AF379" s="54" t="s">
        <v>797</v>
      </c>
      <c r="AG379" s="12">
        <v>0</v>
      </c>
      <c r="AH379" s="54" t="s">
        <v>797</v>
      </c>
      <c r="AI379" s="12">
        <v>0</v>
      </c>
      <c r="AJ379" s="54" t="s">
        <v>797</v>
      </c>
      <c r="AK379" s="12">
        <v>0</v>
      </c>
      <c r="AL379" s="54" t="s">
        <v>797</v>
      </c>
      <c r="AM379" s="12">
        <v>0</v>
      </c>
      <c r="AN379" s="54" t="s">
        <v>797</v>
      </c>
      <c r="AO379" s="12">
        <v>0</v>
      </c>
      <c r="AP379" s="183" t="s">
        <v>895</v>
      </c>
      <c r="AQ379" s="194">
        <v>3.5</v>
      </c>
      <c r="AR379" s="195" t="s">
        <v>797</v>
      </c>
      <c r="AS379" s="180">
        <v>0</v>
      </c>
      <c r="AT379" s="181">
        <v>3.5</v>
      </c>
      <c r="AU379" s="188">
        <v>0</v>
      </c>
      <c r="AV379" s="188">
        <v>0</v>
      </c>
      <c r="AW379" s="188" t="s">
        <v>797</v>
      </c>
      <c r="AX379" s="95" t="s">
        <v>897</v>
      </c>
      <c r="AY379" s="96" t="e">
        <v>#VALUE!</v>
      </c>
      <c r="AZ379" s="97">
        <v>0</v>
      </c>
    </row>
    <row r="380" spans="3:52" ht="15" customHeight="1" x14ac:dyDescent="0.25">
      <c r="C380" s="90">
        <f t="shared" si="126"/>
        <v>240</v>
      </c>
      <c r="D380" s="3" t="s">
        <v>297</v>
      </c>
      <c r="E380" s="225" t="str">
        <f>_xlfn.XLOOKUP(D380, '[1]Парный рейтинг'!$D$10:$D$826,'[1]Парный рейтинг'!$P$10:$P$826, "")</f>
        <v/>
      </c>
      <c r="F380" s="172" t="str">
        <f t="shared" si="108"/>
        <v/>
      </c>
      <c r="G380" s="207" t="e">
        <f t="shared" si="109"/>
        <v>#VALUE!</v>
      </c>
      <c r="H380" s="176" t="str">
        <f t="shared" si="127"/>
        <v/>
      </c>
      <c r="I380" s="27" t="str">
        <f t="shared" si="110"/>
        <v>3,5</v>
      </c>
      <c r="J380" s="208">
        <v>3.5</v>
      </c>
      <c r="K380" s="24" t="s">
        <v>797</v>
      </c>
      <c r="L380" s="2">
        <f t="shared" si="111"/>
        <v>0</v>
      </c>
      <c r="M380" s="5">
        <f t="shared" si="112"/>
        <v>3.5</v>
      </c>
      <c r="N380" s="196">
        <f t="shared" si="113"/>
        <v>0</v>
      </c>
      <c r="O380" s="196">
        <f t="shared" si="114"/>
        <v>0</v>
      </c>
      <c r="P380" s="17" t="str">
        <f t="shared" si="115"/>
        <v/>
      </c>
      <c r="Q380" s="16" t="str">
        <f t="shared" si="116"/>
        <v>n/a</v>
      </c>
      <c r="R380" s="10" t="e">
        <f t="shared" si="117"/>
        <v>#VALUE!</v>
      </c>
      <c r="S380" s="25">
        <f t="shared" si="118"/>
        <v>0</v>
      </c>
      <c r="T380" s="11">
        <f t="shared" si="119"/>
        <v>0</v>
      </c>
      <c r="U380" s="12" t="str">
        <f t="shared" si="120"/>
        <v xml:space="preserve"> </v>
      </c>
      <c r="V380" s="13">
        <f t="shared" si="121"/>
        <v>0</v>
      </c>
      <c r="W380" s="53">
        <f t="shared" si="122"/>
        <v>0</v>
      </c>
      <c r="X380" s="54">
        <f t="shared" si="123"/>
        <v>0</v>
      </c>
      <c r="Y380" s="15" t="str">
        <f t="shared" si="124"/>
        <v>-</v>
      </c>
      <c r="Z380" s="54" t="s">
        <v>797</v>
      </c>
      <c r="AA380" s="12">
        <v>0</v>
      </c>
      <c r="AB380" s="54" t="s">
        <v>797</v>
      </c>
      <c r="AC380" s="12">
        <v>0</v>
      </c>
      <c r="AD380" s="54" t="s">
        <v>797</v>
      </c>
      <c r="AE380" s="12">
        <v>0</v>
      </c>
      <c r="AF380" s="54" t="s">
        <v>797</v>
      </c>
      <c r="AG380" s="12">
        <v>0</v>
      </c>
      <c r="AH380" s="54" t="s">
        <v>797</v>
      </c>
      <c r="AI380" s="12">
        <v>0</v>
      </c>
      <c r="AJ380" s="54" t="s">
        <v>797</v>
      </c>
      <c r="AK380" s="12">
        <v>0</v>
      </c>
      <c r="AL380" s="54" t="s">
        <v>797</v>
      </c>
      <c r="AM380" s="12">
        <v>0</v>
      </c>
      <c r="AN380" s="54" t="s">
        <v>797</v>
      </c>
      <c r="AO380" s="12">
        <v>0</v>
      </c>
      <c r="AP380" s="183" t="s">
        <v>895</v>
      </c>
      <c r="AQ380" s="194">
        <v>3.5</v>
      </c>
      <c r="AR380" s="195" t="s">
        <v>797</v>
      </c>
      <c r="AS380" s="180">
        <v>0</v>
      </c>
      <c r="AT380" s="181">
        <v>3.5</v>
      </c>
      <c r="AU380" s="188">
        <v>0</v>
      </c>
      <c r="AV380" s="188">
        <v>0</v>
      </c>
      <c r="AW380" s="188" t="s">
        <v>797</v>
      </c>
      <c r="AX380" s="95" t="s">
        <v>897</v>
      </c>
      <c r="AY380" s="96" t="e">
        <v>#VALUE!</v>
      </c>
      <c r="AZ380" s="97">
        <v>0</v>
      </c>
    </row>
    <row r="381" spans="3:52" ht="15" customHeight="1" x14ac:dyDescent="0.25">
      <c r="C381" s="90">
        <f t="shared" si="126"/>
        <v>241</v>
      </c>
      <c r="D381" s="3" t="s">
        <v>681</v>
      </c>
      <c r="E381" s="225" t="str">
        <f>_xlfn.XLOOKUP(D381, '[1]Парный рейтинг'!$D$10:$D$826,'[1]Парный рейтинг'!$P$10:$P$826, "")</f>
        <v/>
      </c>
      <c r="F381" s="172" t="str">
        <f t="shared" si="108"/>
        <v/>
      </c>
      <c r="G381" s="207" t="e">
        <f t="shared" si="109"/>
        <v>#VALUE!</v>
      </c>
      <c r="H381" s="176" t="str">
        <f t="shared" si="127"/>
        <v/>
      </c>
      <c r="I381" s="27" t="str">
        <f t="shared" si="110"/>
        <v>3,5</v>
      </c>
      <c r="J381" s="208">
        <v>3.5</v>
      </c>
      <c r="K381" s="24" t="s">
        <v>797</v>
      </c>
      <c r="L381" s="2">
        <f t="shared" si="111"/>
        <v>0</v>
      </c>
      <c r="M381" s="5">
        <f t="shared" si="112"/>
        <v>3.5</v>
      </c>
      <c r="N381" s="196">
        <f t="shared" si="113"/>
        <v>0</v>
      </c>
      <c r="O381" s="196">
        <f t="shared" si="114"/>
        <v>0</v>
      </c>
      <c r="P381" s="17" t="str">
        <f t="shared" si="115"/>
        <v/>
      </c>
      <c r="Q381" s="16" t="str">
        <f t="shared" si="116"/>
        <v>n/a</v>
      </c>
      <c r="R381" s="10" t="e">
        <f t="shared" si="117"/>
        <v>#VALUE!</v>
      </c>
      <c r="S381" s="25">
        <f t="shared" si="118"/>
        <v>0</v>
      </c>
      <c r="T381" s="11">
        <f t="shared" si="119"/>
        <v>0</v>
      </c>
      <c r="U381" s="12" t="str">
        <f t="shared" si="120"/>
        <v xml:space="preserve"> </v>
      </c>
      <c r="V381" s="13">
        <f t="shared" si="121"/>
        <v>0</v>
      </c>
      <c r="W381" s="53">
        <f t="shared" si="122"/>
        <v>0</v>
      </c>
      <c r="X381" s="54">
        <f t="shared" si="123"/>
        <v>0</v>
      </c>
      <c r="Y381" s="15" t="str">
        <f t="shared" si="124"/>
        <v>-</v>
      </c>
      <c r="Z381" s="54" t="s">
        <v>797</v>
      </c>
      <c r="AA381" s="12">
        <v>0</v>
      </c>
      <c r="AB381" s="54" t="s">
        <v>797</v>
      </c>
      <c r="AC381" s="12">
        <v>0</v>
      </c>
      <c r="AD381" s="54" t="s">
        <v>797</v>
      </c>
      <c r="AE381" s="12">
        <v>0</v>
      </c>
      <c r="AF381" s="54" t="s">
        <v>797</v>
      </c>
      <c r="AG381" s="12">
        <v>0</v>
      </c>
      <c r="AH381" s="54" t="s">
        <v>797</v>
      </c>
      <c r="AI381" s="12">
        <v>0</v>
      </c>
      <c r="AJ381" s="54" t="s">
        <v>797</v>
      </c>
      <c r="AK381" s="12">
        <v>0</v>
      </c>
      <c r="AL381" s="54" t="s">
        <v>797</v>
      </c>
      <c r="AM381" s="12">
        <v>0</v>
      </c>
      <c r="AN381" s="54" t="s">
        <v>797</v>
      </c>
      <c r="AO381" s="12">
        <v>0</v>
      </c>
      <c r="AP381" s="183" t="s">
        <v>895</v>
      </c>
      <c r="AQ381" s="194">
        <v>3.5</v>
      </c>
      <c r="AR381" s="195" t="s">
        <v>797</v>
      </c>
      <c r="AS381" s="180">
        <v>0</v>
      </c>
      <c r="AT381" s="181">
        <v>3.5</v>
      </c>
      <c r="AU381" s="188">
        <v>0</v>
      </c>
      <c r="AV381" s="188">
        <v>0</v>
      </c>
      <c r="AW381" s="188" t="s">
        <v>797</v>
      </c>
      <c r="AX381" s="95" t="s">
        <v>897</v>
      </c>
      <c r="AY381" s="96" t="e">
        <v>#VALUE!</v>
      </c>
      <c r="AZ381" s="97">
        <v>0</v>
      </c>
    </row>
    <row r="382" spans="3:52" ht="15" customHeight="1" x14ac:dyDescent="0.25">
      <c r="C382" s="90">
        <f t="shared" si="126"/>
        <v>242</v>
      </c>
      <c r="D382" s="3" t="s">
        <v>175</v>
      </c>
      <c r="E382" s="225" t="str">
        <f>_xlfn.XLOOKUP(D382, '[1]Парный рейтинг'!$D$10:$D$826,'[1]Парный рейтинг'!$P$10:$P$826, "")</f>
        <v/>
      </c>
      <c r="F382" s="172" t="str">
        <f t="shared" si="108"/>
        <v/>
      </c>
      <c r="G382" s="207" t="e">
        <f t="shared" si="109"/>
        <v>#VALUE!</v>
      </c>
      <c r="H382" s="176" t="str">
        <f t="shared" si="127"/>
        <v/>
      </c>
      <c r="I382" s="27" t="str">
        <f t="shared" si="110"/>
        <v>3,5</v>
      </c>
      <c r="J382" s="208">
        <v>3.5</v>
      </c>
      <c r="K382" s="24" t="s">
        <v>797</v>
      </c>
      <c r="L382" s="2">
        <f t="shared" si="111"/>
        <v>0</v>
      </c>
      <c r="M382" s="5">
        <f t="shared" si="112"/>
        <v>3.5</v>
      </c>
      <c r="N382" s="196">
        <f t="shared" si="113"/>
        <v>0</v>
      </c>
      <c r="O382" s="196">
        <f t="shared" si="114"/>
        <v>0</v>
      </c>
      <c r="P382" s="17" t="str">
        <f t="shared" si="115"/>
        <v/>
      </c>
      <c r="Q382" s="16" t="str">
        <f t="shared" si="116"/>
        <v>n/a</v>
      </c>
      <c r="R382" s="10" t="e">
        <f t="shared" si="117"/>
        <v>#VALUE!</v>
      </c>
      <c r="S382" s="25">
        <f t="shared" si="118"/>
        <v>0</v>
      </c>
      <c r="T382" s="11">
        <f t="shared" si="119"/>
        <v>0</v>
      </c>
      <c r="U382" s="12" t="str">
        <f t="shared" si="120"/>
        <v xml:space="preserve"> </v>
      </c>
      <c r="V382" s="13">
        <f t="shared" si="121"/>
        <v>0</v>
      </c>
      <c r="W382" s="53">
        <f t="shared" si="122"/>
        <v>0</v>
      </c>
      <c r="X382" s="54">
        <f t="shared" si="123"/>
        <v>0</v>
      </c>
      <c r="Y382" s="15" t="str">
        <f t="shared" si="124"/>
        <v>-</v>
      </c>
      <c r="Z382" s="54" t="s">
        <v>797</v>
      </c>
      <c r="AA382" s="12">
        <v>0</v>
      </c>
      <c r="AB382" s="54" t="s">
        <v>797</v>
      </c>
      <c r="AC382" s="12">
        <v>0</v>
      </c>
      <c r="AD382" s="54" t="s">
        <v>797</v>
      </c>
      <c r="AE382" s="12">
        <v>0</v>
      </c>
      <c r="AF382" s="54" t="s">
        <v>797</v>
      </c>
      <c r="AG382" s="12">
        <v>0</v>
      </c>
      <c r="AH382" s="54" t="s">
        <v>797</v>
      </c>
      <c r="AI382" s="12">
        <v>0</v>
      </c>
      <c r="AJ382" s="54" t="s">
        <v>797</v>
      </c>
      <c r="AK382" s="12">
        <v>0</v>
      </c>
      <c r="AL382" s="54" t="s">
        <v>797</v>
      </c>
      <c r="AM382" s="12">
        <v>0</v>
      </c>
      <c r="AN382" s="54" t="s">
        <v>797</v>
      </c>
      <c r="AO382" s="12">
        <v>0</v>
      </c>
      <c r="AP382" s="183" t="s">
        <v>895</v>
      </c>
      <c r="AQ382" s="194">
        <v>3.5</v>
      </c>
      <c r="AR382" s="195" t="s">
        <v>797</v>
      </c>
      <c r="AS382" s="180">
        <v>0</v>
      </c>
      <c r="AT382" s="181">
        <v>3.5</v>
      </c>
      <c r="AU382" s="188">
        <v>0</v>
      </c>
      <c r="AV382" s="188">
        <v>0</v>
      </c>
      <c r="AW382" s="188" t="s">
        <v>797</v>
      </c>
      <c r="AX382" s="95" t="s">
        <v>897</v>
      </c>
      <c r="AY382" s="96" t="e">
        <v>#VALUE!</v>
      </c>
      <c r="AZ382" s="97">
        <v>0</v>
      </c>
    </row>
    <row r="383" spans="3:52" ht="15" customHeight="1" x14ac:dyDescent="0.25">
      <c r="C383" s="90">
        <f t="shared" si="126"/>
        <v>243</v>
      </c>
      <c r="D383" s="3" t="s">
        <v>298</v>
      </c>
      <c r="E383" s="225" t="str">
        <f>_xlfn.XLOOKUP(D383, '[1]Парный рейтинг'!$D$10:$D$826,'[1]Парный рейтинг'!$P$10:$P$826, "")</f>
        <v/>
      </c>
      <c r="F383" s="172" t="str">
        <f t="shared" si="108"/>
        <v/>
      </c>
      <c r="G383" s="207" t="e">
        <f t="shared" si="109"/>
        <v>#VALUE!</v>
      </c>
      <c r="H383" s="176" t="str">
        <f t="shared" si="127"/>
        <v/>
      </c>
      <c r="I383" s="27" t="str">
        <f t="shared" si="110"/>
        <v>3,5</v>
      </c>
      <c r="J383" s="208">
        <v>3.5</v>
      </c>
      <c r="K383" s="24" t="s">
        <v>797</v>
      </c>
      <c r="L383" s="2">
        <f t="shared" si="111"/>
        <v>0</v>
      </c>
      <c r="M383" s="5">
        <f t="shared" si="112"/>
        <v>3.5</v>
      </c>
      <c r="N383" s="196">
        <f t="shared" si="113"/>
        <v>0</v>
      </c>
      <c r="O383" s="196">
        <f t="shared" si="114"/>
        <v>0</v>
      </c>
      <c r="P383" s="17" t="str">
        <f t="shared" si="115"/>
        <v/>
      </c>
      <c r="Q383" s="16" t="str">
        <f t="shared" si="116"/>
        <v>n/a</v>
      </c>
      <c r="R383" s="10" t="e">
        <f t="shared" si="117"/>
        <v>#VALUE!</v>
      </c>
      <c r="S383" s="25">
        <f t="shared" si="118"/>
        <v>0</v>
      </c>
      <c r="T383" s="11">
        <f t="shared" si="119"/>
        <v>0</v>
      </c>
      <c r="U383" s="12" t="str">
        <f t="shared" si="120"/>
        <v xml:space="preserve"> </v>
      </c>
      <c r="V383" s="13">
        <f t="shared" si="121"/>
        <v>0</v>
      </c>
      <c r="W383" s="53">
        <f t="shared" si="122"/>
        <v>0</v>
      </c>
      <c r="X383" s="54">
        <f t="shared" si="123"/>
        <v>0</v>
      </c>
      <c r="Y383" s="15" t="str">
        <f t="shared" si="124"/>
        <v>-</v>
      </c>
      <c r="Z383" s="54" t="s">
        <v>797</v>
      </c>
      <c r="AA383" s="12">
        <v>0</v>
      </c>
      <c r="AB383" s="54" t="s">
        <v>797</v>
      </c>
      <c r="AC383" s="12">
        <v>0</v>
      </c>
      <c r="AD383" s="54" t="s">
        <v>797</v>
      </c>
      <c r="AE383" s="12">
        <v>0</v>
      </c>
      <c r="AF383" s="54" t="s">
        <v>797</v>
      </c>
      <c r="AG383" s="12">
        <v>0</v>
      </c>
      <c r="AH383" s="54" t="s">
        <v>797</v>
      </c>
      <c r="AI383" s="12">
        <v>0</v>
      </c>
      <c r="AJ383" s="54" t="s">
        <v>797</v>
      </c>
      <c r="AK383" s="12">
        <v>0</v>
      </c>
      <c r="AL383" s="54" t="s">
        <v>797</v>
      </c>
      <c r="AM383" s="12">
        <v>0</v>
      </c>
      <c r="AN383" s="54" t="s">
        <v>797</v>
      </c>
      <c r="AO383" s="12">
        <v>0</v>
      </c>
      <c r="AP383" s="183" t="s">
        <v>895</v>
      </c>
      <c r="AQ383" s="194">
        <v>3.5</v>
      </c>
      <c r="AR383" s="195" t="s">
        <v>797</v>
      </c>
      <c r="AS383" s="180">
        <v>0</v>
      </c>
      <c r="AT383" s="181">
        <v>3.5</v>
      </c>
      <c r="AU383" s="188">
        <v>0</v>
      </c>
      <c r="AV383" s="188">
        <v>0</v>
      </c>
      <c r="AW383" s="188" t="s">
        <v>797</v>
      </c>
      <c r="AX383" s="95" t="s">
        <v>897</v>
      </c>
      <c r="AY383" s="96" t="e">
        <v>#VALUE!</v>
      </c>
      <c r="AZ383" s="97">
        <v>0</v>
      </c>
    </row>
    <row r="384" spans="3:52" ht="15" customHeight="1" x14ac:dyDescent="0.25">
      <c r="C384" s="90">
        <f t="shared" si="126"/>
        <v>244</v>
      </c>
      <c r="D384" s="3" t="s">
        <v>299</v>
      </c>
      <c r="E384" s="225" t="str">
        <f>_xlfn.XLOOKUP(D384, '[1]Парный рейтинг'!$D$10:$D$826,'[1]Парный рейтинг'!$P$10:$P$826, "")</f>
        <v/>
      </c>
      <c r="F384" s="172" t="str">
        <f t="shared" si="108"/>
        <v/>
      </c>
      <c r="G384" s="207" t="e">
        <f t="shared" si="109"/>
        <v>#VALUE!</v>
      </c>
      <c r="H384" s="176" t="str">
        <f t="shared" si="127"/>
        <v/>
      </c>
      <c r="I384" s="27" t="str">
        <f t="shared" si="110"/>
        <v>3,5</v>
      </c>
      <c r="J384" s="208">
        <v>3.5</v>
      </c>
      <c r="K384" s="24" t="s">
        <v>797</v>
      </c>
      <c r="L384" s="2">
        <f t="shared" si="111"/>
        <v>0</v>
      </c>
      <c r="M384" s="5">
        <f t="shared" si="112"/>
        <v>3.5</v>
      </c>
      <c r="N384" s="196">
        <f t="shared" si="113"/>
        <v>0</v>
      </c>
      <c r="O384" s="196">
        <f t="shared" si="114"/>
        <v>0</v>
      </c>
      <c r="P384" s="17" t="str">
        <f t="shared" si="115"/>
        <v/>
      </c>
      <c r="Q384" s="16" t="str">
        <f t="shared" si="116"/>
        <v>n/a</v>
      </c>
      <c r="R384" s="10" t="e">
        <f t="shared" si="117"/>
        <v>#VALUE!</v>
      </c>
      <c r="S384" s="25">
        <f t="shared" si="118"/>
        <v>0</v>
      </c>
      <c r="T384" s="11">
        <f t="shared" si="119"/>
        <v>0</v>
      </c>
      <c r="U384" s="12" t="str">
        <f t="shared" si="120"/>
        <v xml:space="preserve"> </v>
      </c>
      <c r="V384" s="13">
        <f t="shared" si="121"/>
        <v>0</v>
      </c>
      <c r="W384" s="53">
        <f t="shared" si="122"/>
        <v>0</v>
      </c>
      <c r="X384" s="54">
        <f t="shared" si="123"/>
        <v>0</v>
      </c>
      <c r="Y384" s="15" t="str">
        <f t="shared" si="124"/>
        <v>-</v>
      </c>
      <c r="Z384" s="54" t="s">
        <v>797</v>
      </c>
      <c r="AA384" s="12">
        <v>0</v>
      </c>
      <c r="AB384" s="54" t="s">
        <v>797</v>
      </c>
      <c r="AC384" s="12">
        <v>0</v>
      </c>
      <c r="AD384" s="54" t="s">
        <v>797</v>
      </c>
      <c r="AE384" s="12">
        <v>0</v>
      </c>
      <c r="AF384" s="54" t="s">
        <v>797</v>
      </c>
      <c r="AG384" s="12">
        <v>0</v>
      </c>
      <c r="AH384" s="54" t="s">
        <v>797</v>
      </c>
      <c r="AI384" s="12">
        <v>0</v>
      </c>
      <c r="AJ384" s="54" t="s">
        <v>797</v>
      </c>
      <c r="AK384" s="12">
        <v>0</v>
      </c>
      <c r="AL384" s="54" t="s">
        <v>797</v>
      </c>
      <c r="AM384" s="12">
        <v>0</v>
      </c>
      <c r="AN384" s="54" t="s">
        <v>797</v>
      </c>
      <c r="AO384" s="12">
        <v>0</v>
      </c>
      <c r="AP384" s="183" t="s">
        <v>895</v>
      </c>
      <c r="AQ384" s="194">
        <v>3.5</v>
      </c>
      <c r="AR384" s="195" t="s">
        <v>797</v>
      </c>
      <c r="AS384" s="180">
        <v>0</v>
      </c>
      <c r="AT384" s="181">
        <v>3.5</v>
      </c>
      <c r="AU384" s="188">
        <v>0</v>
      </c>
      <c r="AV384" s="188">
        <v>0</v>
      </c>
      <c r="AW384" s="188" t="s">
        <v>797</v>
      </c>
      <c r="AX384" s="95" t="s">
        <v>897</v>
      </c>
      <c r="AY384" s="96" t="e">
        <v>#VALUE!</v>
      </c>
      <c r="AZ384" s="97">
        <v>0</v>
      </c>
    </row>
    <row r="385" spans="3:52" ht="15" customHeight="1" x14ac:dyDescent="0.25">
      <c r="C385" s="90">
        <f t="shared" si="126"/>
        <v>245</v>
      </c>
      <c r="D385" s="3" t="s">
        <v>240</v>
      </c>
      <c r="E385" s="225" t="str">
        <f>_xlfn.XLOOKUP(D385, '[1]Парный рейтинг'!$D$10:$D$826,'[1]Парный рейтинг'!$P$10:$P$826, "")</f>
        <v/>
      </c>
      <c r="F385" s="172" t="str">
        <f t="shared" si="108"/>
        <v/>
      </c>
      <c r="G385" s="207" t="e">
        <f t="shared" si="109"/>
        <v>#VALUE!</v>
      </c>
      <c r="H385" s="176" t="str">
        <f t="shared" si="127"/>
        <v/>
      </c>
      <c r="I385" s="27" t="str">
        <f t="shared" si="110"/>
        <v>3,5</v>
      </c>
      <c r="J385" s="208">
        <v>3.5</v>
      </c>
      <c r="K385" s="24" t="s">
        <v>797</v>
      </c>
      <c r="L385" s="2">
        <f t="shared" si="111"/>
        <v>0</v>
      </c>
      <c r="M385" s="5">
        <f t="shared" si="112"/>
        <v>3.5</v>
      </c>
      <c r="N385" s="196">
        <f t="shared" si="113"/>
        <v>0</v>
      </c>
      <c r="O385" s="196">
        <f t="shared" si="114"/>
        <v>0</v>
      </c>
      <c r="P385" s="17" t="str">
        <f t="shared" si="115"/>
        <v/>
      </c>
      <c r="Q385" s="16" t="str">
        <f t="shared" si="116"/>
        <v>n/a</v>
      </c>
      <c r="R385" s="10" t="e">
        <f t="shared" si="117"/>
        <v>#VALUE!</v>
      </c>
      <c r="S385" s="25">
        <f t="shared" si="118"/>
        <v>0</v>
      </c>
      <c r="T385" s="11">
        <f t="shared" si="119"/>
        <v>0</v>
      </c>
      <c r="U385" s="12" t="str">
        <f t="shared" si="120"/>
        <v xml:space="preserve"> </v>
      </c>
      <c r="V385" s="13">
        <f t="shared" si="121"/>
        <v>0</v>
      </c>
      <c r="W385" s="53">
        <f t="shared" si="122"/>
        <v>0</v>
      </c>
      <c r="X385" s="54">
        <f t="shared" si="123"/>
        <v>0</v>
      </c>
      <c r="Y385" s="15" t="str">
        <f t="shared" si="124"/>
        <v>-</v>
      </c>
      <c r="Z385" s="54" t="s">
        <v>797</v>
      </c>
      <c r="AA385" s="12">
        <v>0</v>
      </c>
      <c r="AB385" s="54" t="s">
        <v>797</v>
      </c>
      <c r="AC385" s="12">
        <v>0</v>
      </c>
      <c r="AD385" s="54" t="s">
        <v>797</v>
      </c>
      <c r="AE385" s="12">
        <v>0</v>
      </c>
      <c r="AF385" s="54" t="s">
        <v>797</v>
      </c>
      <c r="AG385" s="12">
        <v>0</v>
      </c>
      <c r="AH385" s="54" t="s">
        <v>797</v>
      </c>
      <c r="AI385" s="12">
        <v>0</v>
      </c>
      <c r="AJ385" s="54" t="s">
        <v>797</v>
      </c>
      <c r="AK385" s="12">
        <v>0</v>
      </c>
      <c r="AL385" s="54" t="s">
        <v>797</v>
      </c>
      <c r="AM385" s="12">
        <v>0</v>
      </c>
      <c r="AN385" s="54" t="s">
        <v>797</v>
      </c>
      <c r="AO385" s="12">
        <v>0</v>
      </c>
      <c r="AP385" s="183" t="s">
        <v>895</v>
      </c>
      <c r="AQ385" s="194">
        <v>3.5</v>
      </c>
      <c r="AR385" s="195" t="s">
        <v>797</v>
      </c>
      <c r="AS385" s="180">
        <v>0</v>
      </c>
      <c r="AT385" s="181">
        <v>3.5</v>
      </c>
      <c r="AU385" s="188">
        <v>0</v>
      </c>
      <c r="AV385" s="188">
        <v>0</v>
      </c>
      <c r="AW385" s="188" t="s">
        <v>797</v>
      </c>
      <c r="AX385" s="95" t="s">
        <v>897</v>
      </c>
      <c r="AY385" s="96" t="e">
        <v>#VALUE!</v>
      </c>
      <c r="AZ385" s="97">
        <v>0</v>
      </c>
    </row>
    <row r="386" spans="3:52" ht="15" customHeight="1" x14ac:dyDescent="0.25">
      <c r="C386" s="90">
        <f t="shared" si="126"/>
        <v>246</v>
      </c>
      <c r="D386" s="3" t="s">
        <v>229</v>
      </c>
      <c r="E386" s="225" t="str">
        <f>_xlfn.XLOOKUP(D386, '[1]Парный рейтинг'!$D$10:$D$826,'[1]Парный рейтинг'!$P$10:$P$826, "")</f>
        <v/>
      </c>
      <c r="F386" s="172" t="str">
        <f t="shared" si="108"/>
        <v/>
      </c>
      <c r="G386" s="207" t="e">
        <f t="shared" si="109"/>
        <v>#VALUE!</v>
      </c>
      <c r="H386" s="176" t="str">
        <f t="shared" si="127"/>
        <v/>
      </c>
      <c r="I386" s="27" t="str">
        <f t="shared" si="110"/>
        <v>3,5</v>
      </c>
      <c r="J386" s="208">
        <v>3.5</v>
      </c>
      <c r="K386" s="24" t="s">
        <v>797</v>
      </c>
      <c r="L386" s="2">
        <f t="shared" si="111"/>
        <v>0</v>
      </c>
      <c r="M386" s="5">
        <f t="shared" si="112"/>
        <v>3.5</v>
      </c>
      <c r="N386" s="196">
        <f t="shared" si="113"/>
        <v>0</v>
      </c>
      <c r="O386" s="196">
        <f t="shared" si="114"/>
        <v>0</v>
      </c>
      <c r="P386" s="17" t="str">
        <f t="shared" si="115"/>
        <v/>
      </c>
      <c r="Q386" s="16" t="str">
        <f t="shared" si="116"/>
        <v>n/a</v>
      </c>
      <c r="R386" s="10" t="e">
        <f t="shared" si="117"/>
        <v>#VALUE!</v>
      </c>
      <c r="S386" s="25">
        <f t="shared" si="118"/>
        <v>0</v>
      </c>
      <c r="T386" s="11">
        <f t="shared" si="119"/>
        <v>0</v>
      </c>
      <c r="U386" s="12" t="str">
        <f t="shared" si="120"/>
        <v xml:space="preserve"> </v>
      </c>
      <c r="V386" s="13">
        <f t="shared" si="121"/>
        <v>0</v>
      </c>
      <c r="W386" s="53">
        <f t="shared" si="122"/>
        <v>0</v>
      </c>
      <c r="X386" s="54">
        <f t="shared" si="123"/>
        <v>0</v>
      </c>
      <c r="Y386" s="15" t="str">
        <f t="shared" si="124"/>
        <v>-</v>
      </c>
      <c r="Z386" s="54" t="s">
        <v>797</v>
      </c>
      <c r="AA386" s="12">
        <v>0</v>
      </c>
      <c r="AB386" s="54" t="s">
        <v>797</v>
      </c>
      <c r="AC386" s="12">
        <v>0</v>
      </c>
      <c r="AD386" s="54" t="s">
        <v>797</v>
      </c>
      <c r="AE386" s="12">
        <v>0</v>
      </c>
      <c r="AF386" s="54" t="s">
        <v>797</v>
      </c>
      <c r="AG386" s="12">
        <v>0</v>
      </c>
      <c r="AH386" s="54" t="s">
        <v>797</v>
      </c>
      <c r="AI386" s="12">
        <v>0</v>
      </c>
      <c r="AJ386" s="54" t="s">
        <v>797</v>
      </c>
      <c r="AK386" s="12">
        <v>0</v>
      </c>
      <c r="AL386" s="54" t="s">
        <v>797</v>
      </c>
      <c r="AM386" s="12">
        <v>0</v>
      </c>
      <c r="AN386" s="54" t="s">
        <v>797</v>
      </c>
      <c r="AO386" s="12">
        <v>0</v>
      </c>
      <c r="AP386" s="183" t="s">
        <v>895</v>
      </c>
      <c r="AQ386" s="194">
        <v>3.5</v>
      </c>
      <c r="AR386" s="195" t="s">
        <v>797</v>
      </c>
      <c r="AS386" s="180">
        <v>0</v>
      </c>
      <c r="AT386" s="181">
        <v>3.5</v>
      </c>
      <c r="AU386" s="188">
        <v>0</v>
      </c>
      <c r="AV386" s="188">
        <v>0</v>
      </c>
      <c r="AW386" s="188" t="s">
        <v>797</v>
      </c>
      <c r="AX386" s="95" t="s">
        <v>897</v>
      </c>
      <c r="AY386" s="96" t="e">
        <v>#VALUE!</v>
      </c>
      <c r="AZ386" s="97">
        <v>0</v>
      </c>
    </row>
    <row r="387" spans="3:52" ht="15" customHeight="1" x14ac:dyDescent="0.25">
      <c r="C387" s="90">
        <f t="shared" si="126"/>
        <v>247</v>
      </c>
      <c r="D387" s="3" t="s">
        <v>302</v>
      </c>
      <c r="E387" s="225" t="str">
        <f>_xlfn.XLOOKUP(D387, '[1]Парный рейтинг'!$D$10:$D$826,'[1]Парный рейтинг'!$P$10:$P$826, "")</f>
        <v/>
      </c>
      <c r="F387" s="172" t="str">
        <f t="shared" si="108"/>
        <v/>
      </c>
      <c r="G387" s="207" t="e">
        <f t="shared" si="109"/>
        <v>#VALUE!</v>
      </c>
      <c r="H387" s="176" t="str">
        <f t="shared" si="127"/>
        <v/>
      </c>
      <c r="I387" s="27" t="str">
        <f t="shared" si="110"/>
        <v>3,5</v>
      </c>
      <c r="J387" s="208">
        <v>3.5</v>
      </c>
      <c r="K387" s="24" t="s">
        <v>797</v>
      </c>
      <c r="L387" s="2">
        <f t="shared" si="111"/>
        <v>0</v>
      </c>
      <c r="M387" s="5">
        <f t="shared" si="112"/>
        <v>3.5</v>
      </c>
      <c r="N387" s="196">
        <f t="shared" si="113"/>
        <v>0</v>
      </c>
      <c r="O387" s="196">
        <f t="shared" si="114"/>
        <v>0</v>
      </c>
      <c r="P387" s="17" t="str">
        <f t="shared" si="115"/>
        <v/>
      </c>
      <c r="Q387" s="16" t="str">
        <f t="shared" si="116"/>
        <v>n/a</v>
      </c>
      <c r="R387" s="10" t="e">
        <f t="shared" si="117"/>
        <v>#VALUE!</v>
      </c>
      <c r="S387" s="25">
        <f t="shared" si="118"/>
        <v>0</v>
      </c>
      <c r="T387" s="11">
        <f t="shared" si="119"/>
        <v>0</v>
      </c>
      <c r="U387" s="12" t="str">
        <f t="shared" si="120"/>
        <v xml:space="preserve"> </v>
      </c>
      <c r="V387" s="13">
        <f t="shared" si="121"/>
        <v>0</v>
      </c>
      <c r="W387" s="53">
        <f t="shared" si="122"/>
        <v>0</v>
      </c>
      <c r="X387" s="54">
        <f t="shared" si="123"/>
        <v>0</v>
      </c>
      <c r="Y387" s="15" t="str">
        <f t="shared" si="124"/>
        <v>-</v>
      </c>
      <c r="Z387" s="54" t="s">
        <v>797</v>
      </c>
      <c r="AA387" s="12">
        <v>0</v>
      </c>
      <c r="AB387" s="54" t="s">
        <v>797</v>
      </c>
      <c r="AC387" s="12">
        <v>0</v>
      </c>
      <c r="AD387" s="54" t="s">
        <v>797</v>
      </c>
      <c r="AE387" s="12">
        <v>0</v>
      </c>
      <c r="AF387" s="54" t="s">
        <v>797</v>
      </c>
      <c r="AG387" s="12">
        <v>0</v>
      </c>
      <c r="AH387" s="54" t="s">
        <v>797</v>
      </c>
      <c r="AI387" s="12">
        <v>0</v>
      </c>
      <c r="AJ387" s="54" t="s">
        <v>797</v>
      </c>
      <c r="AK387" s="12">
        <v>0</v>
      </c>
      <c r="AL387" s="54" t="s">
        <v>797</v>
      </c>
      <c r="AM387" s="12">
        <v>0</v>
      </c>
      <c r="AN387" s="54" t="s">
        <v>797</v>
      </c>
      <c r="AO387" s="12">
        <v>0</v>
      </c>
      <c r="AP387" s="183" t="s">
        <v>895</v>
      </c>
      <c r="AQ387" s="194">
        <v>3.5</v>
      </c>
      <c r="AR387" s="195" t="s">
        <v>797</v>
      </c>
      <c r="AS387" s="180">
        <v>0</v>
      </c>
      <c r="AT387" s="181">
        <v>3.5</v>
      </c>
      <c r="AU387" s="188">
        <v>0</v>
      </c>
      <c r="AV387" s="188">
        <v>0</v>
      </c>
      <c r="AW387" s="188" t="s">
        <v>797</v>
      </c>
      <c r="AX387" s="95" t="s">
        <v>897</v>
      </c>
      <c r="AY387" s="96" t="e">
        <v>#VALUE!</v>
      </c>
      <c r="AZ387" s="97">
        <v>0</v>
      </c>
    </row>
    <row r="388" spans="3:52" ht="15" customHeight="1" x14ac:dyDescent="0.25">
      <c r="C388" s="90">
        <f t="shared" si="126"/>
        <v>248</v>
      </c>
      <c r="D388" s="3" t="s">
        <v>158</v>
      </c>
      <c r="E388" s="225" t="str">
        <f>_xlfn.XLOOKUP(D388, '[1]Парный рейтинг'!$D$10:$D$826,'[1]Парный рейтинг'!$P$10:$P$826, "")</f>
        <v/>
      </c>
      <c r="F388" s="172" t="str">
        <f t="shared" si="108"/>
        <v/>
      </c>
      <c r="G388" s="207" t="e">
        <f t="shared" si="109"/>
        <v>#VALUE!</v>
      </c>
      <c r="H388" s="176" t="str">
        <f t="shared" si="127"/>
        <v/>
      </c>
      <c r="I388" s="27" t="str">
        <f t="shared" si="110"/>
        <v>3,5</v>
      </c>
      <c r="J388" s="208">
        <v>3.5</v>
      </c>
      <c r="K388" s="24" t="s">
        <v>797</v>
      </c>
      <c r="L388" s="2">
        <f t="shared" si="111"/>
        <v>0</v>
      </c>
      <c r="M388" s="5">
        <f t="shared" si="112"/>
        <v>3.5</v>
      </c>
      <c r="N388" s="196">
        <f t="shared" si="113"/>
        <v>0</v>
      </c>
      <c r="O388" s="196">
        <f t="shared" si="114"/>
        <v>0</v>
      </c>
      <c r="P388" s="17" t="str">
        <f t="shared" si="115"/>
        <v/>
      </c>
      <c r="Q388" s="16" t="str">
        <f t="shared" si="116"/>
        <v>n/a</v>
      </c>
      <c r="R388" s="10" t="e">
        <f t="shared" si="117"/>
        <v>#VALUE!</v>
      </c>
      <c r="S388" s="25">
        <f t="shared" si="118"/>
        <v>0</v>
      </c>
      <c r="T388" s="11">
        <f t="shared" si="119"/>
        <v>0</v>
      </c>
      <c r="U388" s="12" t="str">
        <f t="shared" si="120"/>
        <v xml:space="preserve"> </v>
      </c>
      <c r="V388" s="13">
        <f t="shared" si="121"/>
        <v>0</v>
      </c>
      <c r="W388" s="53">
        <f t="shared" si="122"/>
        <v>0</v>
      </c>
      <c r="X388" s="54">
        <f t="shared" si="123"/>
        <v>0</v>
      </c>
      <c r="Y388" s="15" t="str">
        <f t="shared" si="124"/>
        <v>-</v>
      </c>
      <c r="Z388" s="54" t="s">
        <v>797</v>
      </c>
      <c r="AA388" s="12">
        <v>0</v>
      </c>
      <c r="AB388" s="54" t="s">
        <v>797</v>
      </c>
      <c r="AC388" s="12">
        <v>0</v>
      </c>
      <c r="AD388" s="54" t="s">
        <v>797</v>
      </c>
      <c r="AE388" s="12">
        <v>0</v>
      </c>
      <c r="AF388" s="54" t="s">
        <v>797</v>
      </c>
      <c r="AG388" s="12">
        <v>0</v>
      </c>
      <c r="AH388" s="54" t="s">
        <v>797</v>
      </c>
      <c r="AI388" s="12">
        <v>0</v>
      </c>
      <c r="AJ388" s="54" t="s">
        <v>797</v>
      </c>
      <c r="AK388" s="12">
        <v>0</v>
      </c>
      <c r="AL388" s="54" t="s">
        <v>797</v>
      </c>
      <c r="AM388" s="12">
        <v>0</v>
      </c>
      <c r="AN388" s="54" t="s">
        <v>797</v>
      </c>
      <c r="AO388" s="12">
        <v>0</v>
      </c>
      <c r="AP388" s="183" t="s">
        <v>895</v>
      </c>
      <c r="AQ388" s="194">
        <v>3.5</v>
      </c>
      <c r="AR388" s="195" t="s">
        <v>797</v>
      </c>
      <c r="AS388" s="180">
        <v>0</v>
      </c>
      <c r="AT388" s="181">
        <v>3.5</v>
      </c>
      <c r="AU388" s="188">
        <v>0</v>
      </c>
      <c r="AV388" s="188">
        <v>0</v>
      </c>
      <c r="AW388" s="188" t="s">
        <v>797</v>
      </c>
      <c r="AX388" s="95" t="s">
        <v>897</v>
      </c>
      <c r="AY388" s="96" t="e">
        <v>#VALUE!</v>
      </c>
      <c r="AZ388" s="97">
        <v>0</v>
      </c>
    </row>
    <row r="389" spans="3:52" ht="15" customHeight="1" x14ac:dyDescent="0.25">
      <c r="C389" s="90">
        <f t="shared" si="126"/>
        <v>249</v>
      </c>
      <c r="D389" s="3" t="s">
        <v>304</v>
      </c>
      <c r="E389" s="225" t="str">
        <f>_xlfn.XLOOKUP(D389, '[1]Парный рейтинг'!$D$10:$D$826,'[1]Парный рейтинг'!$P$10:$P$826, "")</f>
        <v/>
      </c>
      <c r="F389" s="172" t="str">
        <f t="shared" si="108"/>
        <v/>
      </c>
      <c r="G389" s="207" t="e">
        <f t="shared" si="109"/>
        <v>#VALUE!</v>
      </c>
      <c r="H389" s="176" t="str">
        <f t="shared" si="127"/>
        <v/>
      </c>
      <c r="I389" s="27" t="str">
        <f t="shared" si="110"/>
        <v>3,5</v>
      </c>
      <c r="J389" s="208">
        <v>3.5</v>
      </c>
      <c r="K389" s="24" t="s">
        <v>797</v>
      </c>
      <c r="L389" s="2">
        <f t="shared" si="111"/>
        <v>0</v>
      </c>
      <c r="M389" s="5">
        <f t="shared" si="112"/>
        <v>3.5</v>
      </c>
      <c r="N389" s="196">
        <f t="shared" si="113"/>
        <v>0</v>
      </c>
      <c r="O389" s="196">
        <f t="shared" si="114"/>
        <v>0</v>
      </c>
      <c r="P389" s="17" t="str">
        <f t="shared" si="115"/>
        <v/>
      </c>
      <c r="Q389" s="16" t="str">
        <f t="shared" si="116"/>
        <v>n/a</v>
      </c>
      <c r="R389" s="10" t="e">
        <f t="shared" si="117"/>
        <v>#VALUE!</v>
      </c>
      <c r="S389" s="25">
        <f t="shared" si="118"/>
        <v>0</v>
      </c>
      <c r="T389" s="11">
        <f t="shared" si="119"/>
        <v>0</v>
      </c>
      <c r="U389" s="12" t="str">
        <f t="shared" si="120"/>
        <v xml:space="preserve"> </v>
      </c>
      <c r="V389" s="13">
        <f t="shared" si="121"/>
        <v>0</v>
      </c>
      <c r="W389" s="53">
        <f t="shared" si="122"/>
        <v>0</v>
      </c>
      <c r="X389" s="54">
        <f t="shared" si="123"/>
        <v>0</v>
      </c>
      <c r="Y389" s="15" t="str">
        <f t="shared" si="124"/>
        <v>-</v>
      </c>
      <c r="Z389" s="54" t="s">
        <v>797</v>
      </c>
      <c r="AA389" s="12">
        <v>0</v>
      </c>
      <c r="AB389" s="54" t="s">
        <v>797</v>
      </c>
      <c r="AC389" s="12">
        <v>0</v>
      </c>
      <c r="AD389" s="54" t="s">
        <v>797</v>
      </c>
      <c r="AE389" s="12">
        <v>0</v>
      </c>
      <c r="AF389" s="54" t="s">
        <v>797</v>
      </c>
      <c r="AG389" s="12">
        <v>0</v>
      </c>
      <c r="AH389" s="54" t="s">
        <v>797</v>
      </c>
      <c r="AI389" s="12">
        <v>0</v>
      </c>
      <c r="AJ389" s="54" t="s">
        <v>797</v>
      </c>
      <c r="AK389" s="12">
        <v>0</v>
      </c>
      <c r="AL389" s="54" t="s">
        <v>797</v>
      </c>
      <c r="AM389" s="12">
        <v>0</v>
      </c>
      <c r="AN389" s="54" t="s">
        <v>797</v>
      </c>
      <c r="AO389" s="12">
        <v>0</v>
      </c>
      <c r="AP389" s="183" t="s">
        <v>895</v>
      </c>
      <c r="AQ389" s="194">
        <v>3.5</v>
      </c>
      <c r="AR389" s="195" t="s">
        <v>797</v>
      </c>
      <c r="AS389" s="180">
        <v>0</v>
      </c>
      <c r="AT389" s="181">
        <v>3.5</v>
      </c>
      <c r="AU389" s="188">
        <v>0</v>
      </c>
      <c r="AV389" s="188">
        <v>0</v>
      </c>
      <c r="AW389" s="188" t="s">
        <v>797</v>
      </c>
      <c r="AX389" s="95" t="s">
        <v>897</v>
      </c>
      <c r="AY389" s="96" t="e">
        <v>#VALUE!</v>
      </c>
      <c r="AZ389" s="97">
        <v>0</v>
      </c>
    </row>
    <row r="390" spans="3:52" ht="15" customHeight="1" x14ac:dyDescent="0.25">
      <c r="C390" s="90">
        <f t="shared" si="126"/>
        <v>250</v>
      </c>
      <c r="D390" s="3" t="s">
        <v>305</v>
      </c>
      <c r="E390" s="225" t="str">
        <f>_xlfn.XLOOKUP(D390, '[1]Парный рейтинг'!$D$10:$D$826,'[1]Парный рейтинг'!$P$10:$P$826, "")</f>
        <v/>
      </c>
      <c r="F390" s="172" t="str">
        <f t="shared" si="108"/>
        <v/>
      </c>
      <c r="G390" s="207" t="e">
        <f t="shared" si="109"/>
        <v>#VALUE!</v>
      </c>
      <c r="H390" s="176" t="str">
        <f t="shared" si="127"/>
        <v/>
      </c>
      <c r="I390" s="27" t="str">
        <f t="shared" si="110"/>
        <v>3,5</v>
      </c>
      <c r="J390" s="208">
        <v>3.5</v>
      </c>
      <c r="K390" s="24" t="s">
        <v>797</v>
      </c>
      <c r="L390" s="2">
        <f t="shared" si="111"/>
        <v>0</v>
      </c>
      <c r="M390" s="5">
        <f t="shared" si="112"/>
        <v>3.5</v>
      </c>
      <c r="N390" s="196">
        <f t="shared" si="113"/>
        <v>0</v>
      </c>
      <c r="O390" s="196">
        <f t="shared" si="114"/>
        <v>0</v>
      </c>
      <c r="P390" s="17" t="str">
        <f t="shared" si="115"/>
        <v/>
      </c>
      <c r="Q390" s="16" t="str">
        <f t="shared" si="116"/>
        <v>n/a</v>
      </c>
      <c r="R390" s="10" t="e">
        <f t="shared" si="117"/>
        <v>#VALUE!</v>
      </c>
      <c r="S390" s="25">
        <f t="shared" si="118"/>
        <v>0</v>
      </c>
      <c r="T390" s="11">
        <f t="shared" si="119"/>
        <v>0</v>
      </c>
      <c r="U390" s="12" t="str">
        <f t="shared" si="120"/>
        <v xml:space="preserve"> </v>
      </c>
      <c r="V390" s="13">
        <f t="shared" si="121"/>
        <v>0</v>
      </c>
      <c r="W390" s="53">
        <f t="shared" si="122"/>
        <v>0</v>
      </c>
      <c r="X390" s="54">
        <f t="shared" si="123"/>
        <v>0</v>
      </c>
      <c r="Y390" s="15" t="str">
        <f t="shared" si="124"/>
        <v>-</v>
      </c>
      <c r="Z390" s="54" t="s">
        <v>797</v>
      </c>
      <c r="AA390" s="12">
        <v>0</v>
      </c>
      <c r="AB390" s="54" t="s">
        <v>797</v>
      </c>
      <c r="AC390" s="12">
        <v>0</v>
      </c>
      <c r="AD390" s="54" t="s">
        <v>797</v>
      </c>
      <c r="AE390" s="12">
        <v>0</v>
      </c>
      <c r="AF390" s="54" t="s">
        <v>797</v>
      </c>
      <c r="AG390" s="12">
        <v>0</v>
      </c>
      <c r="AH390" s="54" t="s">
        <v>797</v>
      </c>
      <c r="AI390" s="12">
        <v>0</v>
      </c>
      <c r="AJ390" s="54" t="s">
        <v>797</v>
      </c>
      <c r="AK390" s="12">
        <v>0</v>
      </c>
      <c r="AL390" s="54" t="s">
        <v>797</v>
      </c>
      <c r="AM390" s="12">
        <v>0</v>
      </c>
      <c r="AN390" s="54" t="s">
        <v>797</v>
      </c>
      <c r="AO390" s="12">
        <v>0</v>
      </c>
      <c r="AP390" s="183" t="s">
        <v>895</v>
      </c>
      <c r="AQ390" s="194">
        <v>3.5</v>
      </c>
      <c r="AR390" s="195" t="s">
        <v>797</v>
      </c>
      <c r="AS390" s="180">
        <v>0</v>
      </c>
      <c r="AT390" s="181">
        <v>3.5</v>
      </c>
      <c r="AU390" s="188">
        <v>0</v>
      </c>
      <c r="AV390" s="188">
        <v>0</v>
      </c>
      <c r="AW390" s="188" t="s">
        <v>797</v>
      </c>
      <c r="AX390" s="95" t="s">
        <v>897</v>
      </c>
      <c r="AY390" s="96" t="e">
        <v>#VALUE!</v>
      </c>
      <c r="AZ390" s="97">
        <v>0</v>
      </c>
    </row>
    <row r="391" spans="3:52" ht="15" customHeight="1" x14ac:dyDescent="0.25">
      <c r="C391" s="90">
        <f t="shared" si="126"/>
        <v>251</v>
      </c>
      <c r="D391" s="3" t="s">
        <v>306</v>
      </c>
      <c r="E391" s="225" t="str">
        <f>_xlfn.XLOOKUP(D391, '[1]Парный рейтинг'!$D$10:$D$826,'[1]Парный рейтинг'!$P$10:$P$826, "")</f>
        <v/>
      </c>
      <c r="F391" s="172" t="str">
        <f t="shared" si="108"/>
        <v/>
      </c>
      <c r="G391" s="207" t="e">
        <f t="shared" si="109"/>
        <v>#VALUE!</v>
      </c>
      <c r="H391" s="176" t="str">
        <f t="shared" si="127"/>
        <v/>
      </c>
      <c r="I391" s="27" t="str">
        <f t="shared" si="110"/>
        <v>3,5</v>
      </c>
      <c r="J391" s="208">
        <v>3.5</v>
      </c>
      <c r="K391" s="24" t="s">
        <v>797</v>
      </c>
      <c r="L391" s="2">
        <f t="shared" si="111"/>
        <v>0</v>
      </c>
      <c r="M391" s="5">
        <f t="shared" si="112"/>
        <v>3.5</v>
      </c>
      <c r="N391" s="196">
        <f t="shared" si="113"/>
        <v>0</v>
      </c>
      <c r="O391" s="196">
        <f t="shared" si="114"/>
        <v>0</v>
      </c>
      <c r="P391" s="17" t="str">
        <f t="shared" si="115"/>
        <v/>
      </c>
      <c r="Q391" s="16" t="str">
        <f t="shared" si="116"/>
        <v>n/a</v>
      </c>
      <c r="R391" s="10" t="e">
        <f t="shared" si="117"/>
        <v>#VALUE!</v>
      </c>
      <c r="S391" s="25">
        <f t="shared" si="118"/>
        <v>0</v>
      </c>
      <c r="T391" s="11">
        <f t="shared" si="119"/>
        <v>0</v>
      </c>
      <c r="U391" s="12" t="str">
        <f t="shared" si="120"/>
        <v xml:space="preserve"> </v>
      </c>
      <c r="V391" s="13">
        <f t="shared" si="121"/>
        <v>0</v>
      </c>
      <c r="W391" s="53">
        <f t="shared" si="122"/>
        <v>0</v>
      </c>
      <c r="X391" s="54">
        <f t="shared" si="123"/>
        <v>0</v>
      </c>
      <c r="Y391" s="15" t="str">
        <f t="shared" si="124"/>
        <v>-</v>
      </c>
      <c r="Z391" s="54" t="s">
        <v>797</v>
      </c>
      <c r="AA391" s="12">
        <v>0</v>
      </c>
      <c r="AB391" s="54" t="s">
        <v>797</v>
      </c>
      <c r="AC391" s="12">
        <v>0</v>
      </c>
      <c r="AD391" s="54" t="s">
        <v>797</v>
      </c>
      <c r="AE391" s="12">
        <v>0</v>
      </c>
      <c r="AF391" s="54" t="s">
        <v>797</v>
      </c>
      <c r="AG391" s="12">
        <v>0</v>
      </c>
      <c r="AH391" s="54" t="s">
        <v>797</v>
      </c>
      <c r="AI391" s="12">
        <v>0</v>
      </c>
      <c r="AJ391" s="54" t="s">
        <v>797</v>
      </c>
      <c r="AK391" s="12">
        <v>0</v>
      </c>
      <c r="AL391" s="54" t="s">
        <v>797</v>
      </c>
      <c r="AM391" s="12">
        <v>0</v>
      </c>
      <c r="AN391" s="54" t="s">
        <v>797</v>
      </c>
      <c r="AO391" s="12">
        <v>0</v>
      </c>
      <c r="AP391" s="183" t="s">
        <v>895</v>
      </c>
      <c r="AQ391" s="194">
        <v>3.5</v>
      </c>
      <c r="AR391" s="195" t="s">
        <v>797</v>
      </c>
      <c r="AS391" s="180">
        <v>0</v>
      </c>
      <c r="AT391" s="181">
        <v>3.5</v>
      </c>
      <c r="AU391" s="188">
        <v>0</v>
      </c>
      <c r="AV391" s="188">
        <v>0</v>
      </c>
      <c r="AW391" s="188" t="s">
        <v>797</v>
      </c>
      <c r="AX391" s="95" t="s">
        <v>897</v>
      </c>
      <c r="AY391" s="96" t="e">
        <v>#VALUE!</v>
      </c>
      <c r="AZ391" s="97">
        <v>0</v>
      </c>
    </row>
    <row r="392" spans="3:52" ht="15" customHeight="1" x14ac:dyDescent="0.25">
      <c r="C392" s="90">
        <f t="shared" si="126"/>
        <v>252</v>
      </c>
      <c r="D392" s="3" t="s">
        <v>813</v>
      </c>
      <c r="E392" s="225">
        <f>_xlfn.XLOOKUP(D392, '[1]Парный рейтинг'!$D$10:$D$826,'[1]Парный рейтинг'!$P$10:$P$826, "")</f>
        <v>3.5</v>
      </c>
      <c r="F392" s="172">
        <f t="shared" ref="F392:F455" si="128">IF(COUNTA(E392)&gt;0, E392, I392)</f>
        <v>3.5</v>
      </c>
      <c r="G392" s="207">
        <f t="shared" si="109"/>
        <v>3.5</v>
      </c>
      <c r="H392" s="176" t="str">
        <f t="shared" si="127"/>
        <v/>
      </c>
      <c r="I392" s="27" t="str">
        <f t="shared" si="110"/>
        <v>3,5</v>
      </c>
      <c r="J392" s="208">
        <v>3.5</v>
      </c>
      <c r="K392" s="226" t="s">
        <v>797</v>
      </c>
      <c r="L392" s="2">
        <f t="shared" si="111"/>
        <v>0</v>
      </c>
      <c r="M392" s="5">
        <f t="shared" si="112"/>
        <v>3.5</v>
      </c>
      <c r="N392" s="196">
        <f t="shared" si="113"/>
        <v>0</v>
      </c>
      <c r="O392" s="196">
        <f t="shared" si="114"/>
        <v>-1</v>
      </c>
      <c r="P392" s="17" t="str">
        <f t="shared" si="115"/>
        <v xml:space="preserve"> –*</v>
      </c>
      <c r="Q392" s="16" t="str">
        <f t="shared" si="116"/>
        <v>n/a</v>
      </c>
      <c r="R392" s="10" t="e">
        <f t="shared" si="117"/>
        <v>#VALUE!</v>
      </c>
      <c r="S392" s="25">
        <f t="shared" si="118"/>
        <v>0</v>
      </c>
      <c r="T392" s="11">
        <f t="shared" si="119"/>
        <v>0</v>
      </c>
      <c r="U392" s="12" t="str">
        <f t="shared" si="120"/>
        <v xml:space="preserve"> </v>
      </c>
      <c r="V392" s="13">
        <f t="shared" si="121"/>
        <v>0</v>
      </c>
      <c r="W392" s="53">
        <f t="shared" si="122"/>
        <v>0</v>
      </c>
      <c r="X392" s="54">
        <f t="shared" si="123"/>
        <v>0</v>
      </c>
      <c r="Y392" s="15" t="str">
        <f t="shared" si="124"/>
        <v>-</v>
      </c>
      <c r="Z392" s="54" t="s">
        <v>797</v>
      </c>
      <c r="AA392" s="12">
        <v>0</v>
      </c>
      <c r="AB392" s="54" t="s">
        <v>797</v>
      </c>
      <c r="AC392" s="12">
        <v>0</v>
      </c>
      <c r="AD392" s="54" t="s">
        <v>797</v>
      </c>
      <c r="AE392" s="12">
        <v>0</v>
      </c>
      <c r="AF392" s="54" t="s">
        <v>797</v>
      </c>
      <c r="AG392" s="12">
        <v>0</v>
      </c>
      <c r="AH392" s="54" t="s">
        <v>797</v>
      </c>
      <c r="AI392" s="12">
        <v>0</v>
      </c>
      <c r="AJ392" s="54" t="s">
        <v>797</v>
      </c>
      <c r="AK392" s="12">
        <v>0</v>
      </c>
      <c r="AL392" s="54" t="s">
        <v>797</v>
      </c>
      <c r="AM392" s="12">
        <v>0</v>
      </c>
      <c r="AN392" s="54" t="s">
        <v>797</v>
      </c>
      <c r="AO392" s="12">
        <v>0</v>
      </c>
      <c r="AP392" s="183" t="s">
        <v>869</v>
      </c>
      <c r="AQ392" s="194">
        <v>3.5</v>
      </c>
      <c r="AR392" s="195" t="s">
        <v>798</v>
      </c>
      <c r="AS392" s="180">
        <v>0</v>
      </c>
      <c r="AT392" s="181">
        <v>3.6</v>
      </c>
      <c r="AU392" s="199">
        <v>0</v>
      </c>
      <c r="AV392" s="199">
        <v>0</v>
      </c>
      <c r="AW392" s="199" t="s">
        <v>797</v>
      </c>
      <c r="AX392" s="95" t="s">
        <v>897</v>
      </c>
      <c r="AY392" s="96" t="e">
        <v>#VALUE!</v>
      </c>
      <c r="AZ392" s="97">
        <v>0</v>
      </c>
    </row>
    <row r="393" spans="3:52" ht="15" customHeight="1" x14ac:dyDescent="0.25">
      <c r="C393" s="90">
        <f t="shared" si="126"/>
        <v>253</v>
      </c>
      <c r="D393" s="3" t="s">
        <v>307</v>
      </c>
      <c r="E393" s="225" t="str">
        <f>_xlfn.XLOOKUP(D393, '[1]Парный рейтинг'!$D$10:$D$826,'[1]Парный рейтинг'!$P$10:$P$826, "")</f>
        <v/>
      </c>
      <c r="F393" s="172" t="str">
        <f t="shared" si="128"/>
        <v/>
      </c>
      <c r="G393" s="207" t="e">
        <f t="shared" si="109"/>
        <v>#VALUE!</v>
      </c>
      <c r="H393" s="176" t="str">
        <f t="shared" si="127"/>
        <v/>
      </c>
      <c r="I393" s="27" t="str">
        <f t="shared" si="110"/>
        <v>3,5</v>
      </c>
      <c r="J393" s="208">
        <v>3.5</v>
      </c>
      <c r="K393" s="24" t="s">
        <v>797</v>
      </c>
      <c r="L393" s="2">
        <f t="shared" si="111"/>
        <v>0</v>
      </c>
      <c r="M393" s="5">
        <f t="shared" si="112"/>
        <v>3.5</v>
      </c>
      <c r="N393" s="196">
        <f t="shared" si="113"/>
        <v>0</v>
      </c>
      <c r="O393" s="196">
        <f t="shared" si="114"/>
        <v>0</v>
      </c>
      <c r="P393" s="17" t="str">
        <f t="shared" si="115"/>
        <v/>
      </c>
      <c r="Q393" s="16" t="str">
        <f t="shared" si="116"/>
        <v>n/a</v>
      </c>
      <c r="R393" s="10" t="e">
        <f t="shared" si="117"/>
        <v>#VALUE!</v>
      </c>
      <c r="S393" s="25">
        <f t="shared" si="118"/>
        <v>0</v>
      </c>
      <c r="T393" s="11">
        <f t="shared" si="119"/>
        <v>0</v>
      </c>
      <c r="U393" s="12" t="str">
        <f t="shared" si="120"/>
        <v xml:space="preserve"> </v>
      </c>
      <c r="V393" s="13">
        <f t="shared" si="121"/>
        <v>0</v>
      </c>
      <c r="W393" s="53">
        <f t="shared" si="122"/>
        <v>0</v>
      </c>
      <c r="X393" s="54">
        <f t="shared" si="123"/>
        <v>0</v>
      </c>
      <c r="Y393" s="15" t="str">
        <f t="shared" si="124"/>
        <v>-</v>
      </c>
      <c r="Z393" s="54" t="s">
        <v>797</v>
      </c>
      <c r="AA393" s="12">
        <v>0</v>
      </c>
      <c r="AB393" s="54" t="s">
        <v>797</v>
      </c>
      <c r="AC393" s="12">
        <v>0</v>
      </c>
      <c r="AD393" s="54" t="s">
        <v>797</v>
      </c>
      <c r="AE393" s="12">
        <v>0</v>
      </c>
      <c r="AF393" s="54" t="s">
        <v>797</v>
      </c>
      <c r="AG393" s="12">
        <v>0</v>
      </c>
      <c r="AH393" s="54" t="s">
        <v>797</v>
      </c>
      <c r="AI393" s="12">
        <v>0</v>
      </c>
      <c r="AJ393" s="54" t="s">
        <v>797</v>
      </c>
      <c r="AK393" s="12">
        <v>0</v>
      </c>
      <c r="AL393" s="54" t="s">
        <v>797</v>
      </c>
      <c r="AM393" s="12">
        <v>0</v>
      </c>
      <c r="AN393" s="54" t="s">
        <v>797</v>
      </c>
      <c r="AO393" s="12">
        <v>0</v>
      </c>
      <c r="AP393" s="183" t="s">
        <v>895</v>
      </c>
      <c r="AQ393" s="194">
        <v>3.5</v>
      </c>
      <c r="AR393" s="195" t="s">
        <v>797</v>
      </c>
      <c r="AS393" s="180">
        <v>0</v>
      </c>
      <c r="AT393" s="181">
        <v>3.5</v>
      </c>
      <c r="AU393" s="188">
        <v>0</v>
      </c>
      <c r="AV393" s="188">
        <v>0</v>
      </c>
      <c r="AW393" s="188" t="s">
        <v>797</v>
      </c>
      <c r="AX393" s="95" t="s">
        <v>897</v>
      </c>
      <c r="AY393" s="96" t="e">
        <v>#VALUE!</v>
      </c>
      <c r="AZ393" s="97">
        <v>0</v>
      </c>
    </row>
    <row r="394" spans="3:52" s="221" customFormat="1" ht="15" customHeight="1" x14ac:dyDescent="0.25">
      <c r="C394" s="90">
        <f t="shared" si="126"/>
        <v>254</v>
      </c>
      <c r="D394" s="3" t="s">
        <v>308</v>
      </c>
      <c r="E394" s="225" t="str">
        <f>_xlfn.XLOOKUP(D394, '[1]Парный рейтинг'!$D$10:$D$826,'[1]Парный рейтинг'!$P$10:$P$826, "")</f>
        <v/>
      </c>
      <c r="F394" s="172" t="str">
        <f t="shared" si="128"/>
        <v/>
      </c>
      <c r="G394" s="207" t="e">
        <f t="shared" ref="G394:G457" si="129">LEFT(F394, FIND("*", F394&amp;"*")-1)*1</f>
        <v>#VALUE!</v>
      </c>
      <c r="H394" s="176" t="str">
        <f t="shared" si="127"/>
        <v/>
      </c>
      <c r="I394" s="27" t="str">
        <f t="shared" ref="I394:I457" si="130">TEXT(J394,"0,0") &amp; K394</f>
        <v>3,5</v>
      </c>
      <c r="J394" s="208">
        <v>3.5</v>
      </c>
      <c r="K394" s="24" t="s">
        <v>797</v>
      </c>
      <c r="L394" s="2">
        <f t="shared" ref="L394:L457" si="131">IF(S394&gt;0,1,0)</f>
        <v>0</v>
      </c>
      <c r="M394" s="5">
        <f t="shared" ref="M394:M457" si="132">IF(K394="",J394,J394+0.1)</f>
        <v>3.5</v>
      </c>
      <c r="N394" s="196">
        <f t="shared" ref="N394:N457" si="133">J394-AQ394</f>
        <v>0</v>
      </c>
      <c r="O394" s="196">
        <f t="shared" ref="O394:O457" si="134">IF(K394="",0,1)-IF(AR394="",0,1)</f>
        <v>0</v>
      </c>
      <c r="P394" s="17" t="str">
        <f t="shared" ref="P394:P457" si="135">_xlfn.TEXTJOIN(,TRUE,
  IF(N394&lt;&gt;0,IF(N394&gt;0,"+","–"),""),
  IF(N394&lt;&gt;0,TEXT(TRUNC(ABS(N394)/0.5)*0.5,"0,0"),""),
  IF(O394&lt;&gt;0,IF(O394&gt;0," +"," –"),""),
  IF(O394&lt;&gt;0,"*","")
)</f>
        <v/>
      </c>
      <c r="Q394" s="16" t="str">
        <f t="shared" ref="Q394:Q457" si="136">IF(S394 &gt; 0, Q393+1, "n/a")</f>
        <v>n/a</v>
      </c>
      <c r="R394" s="10" t="e">
        <f t="shared" ref="R394:R457" si="137">IF(AX394=0," ",IF(AX394-Q394=0," ",AX394-Q394))</f>
        <v>#VALUE!</v>
      </c>
      <c r="S394" s="25">
        <f t="shared" ref="S394:S457" si="138">AC394+AE394+AG394+AI394+AK394+AM394+AO394+AA394</f>
        <v>0</v>
      </c>
      <c r="T394" s="11">
        <f t="shared" ref="T394:T457" si="139">S394-AZ394</f>
        <v>0</v>
      </c>
      <c r="U394" s="12" t="str">
        <f t="shared" ref="U394:U457" si="140">IF(SUMIF(Z394:AO394,"&lt;0")&lt;&gt;0,SUMIF(Z394:AO394,"&lt;0")*(-1)," ")</f>
        <v xml:space="preserve"> </v>
      </c>
      <c r="V394" s="13">
        <f t="shared" ref="V394:V457" si="141">AC394+AE394+AG394+AI394+AK394+AM394+AO394+AA394</f>
        <v>0</v>
      </c>
      <c r="W394" s="53">
        <f t="shared" ref="W394:W457" si="142">V394-AZ394</f>
        <v>0</v>
      </c>
      <c r="X394" s="54">
        <f t="shared" ref="X394:X457" si="143">ROUNDUP(COUNTIF(Z394:AO394,"&gt; 0")/2,0)</f>
        <v>0</v>
      </c>
      <c r="Y394" s="15" t="str">
        <f t="shared" ref="Y394:Y457" si="144">IF(X394=0,"-",IF(X394-AZ394&gt;8,S394/(8+AZ394),S394/X394))</f>
        <v>-</v>
      </c>
      <c r="Z394" s="54" t="s">
        <v>797</v>
      </c>
      <c r="AA394" s="12">
        <v>0</v>
      </c>
      <c r="AB394" s="54" t="s">
        <v>797</v>
      </c>
      <c r="AC394" s="12">
        <v>0</v>
      </c>
      <c r="AD394" s="54" t="s">
        <v>797</v>
      </c>
      <c r="AE394" s="12">
        <v>0</v>
      </c>
      <c r="AF394" s="54" t="s">
        <v>797</v>
      </c>
      <c r="AG394" s="12">
        <v>0</v>
      </c>
      <c r="AH394" s="54" t="s">
        <v>797</v>
      </c>
      <c r="AI394" s="12">
        <v>0</v>
      </c>
      <c r="AJ394" s="54" t="s">
        <v>797</v>
      </c>
      <c r="AK394" s="12">
        <v>0</v>
      </c>
      <c r="AL394" s="54" t="s">
        <v>797</v>
      </c>
      <c r="AM394" s="12">
        <v>0</v>
      </c>
      <c r="AN394" s="54" t="s">
        <v>797</v>
      </c>
      <c r="AO394" s="12">
        <v>0</v>
      </c>
      <c r="AP394" s="183" t="s">
        <v>895</v>
      </c>
      <c r="AQ394" s="194">
        <v>3.5</v>
      </c>
      <c r="AR394" s="195" t="s">
        <v>797</v>
      </c>
      <c r="AS394" s="180">
        <v>0</v>
      </c>
      <c r="AT394" s="181">
        <v>3.5</v>
      </c>
      <c r="AU394" s="188">
        <v>0</v>
      </c>
      <c r="AV394" s="188">
        <v>0</v>
      </c>
      <c r="AW394" s="188" t="s">
        <v>797</v>
      </c>
      <c r="AX394" s="95" t="s">
        <v>897</v>
      </c>
      <c r="AY394" s="96" t="e">
        <v>#VALUE!</v>
      </c>
      <c r="AZ394" s="97">
        <v>0</v>
      </c>
    </row>
    <row r="395" spans="3:52" ht="15" customHeight="1" x14ac:dyDescent="0.25">
      <c r="C395" s="90">
        <f t="shared" si="126"/>
        <v>255</v>
      </c>
      <c r="D395" s="3" t="s">
        <v>205</v>
      </c>
      <c r="E395" s="225" t="str">
        <f>_xlfn.XLOOKUP(D395, '[1]Парный рейтинг'!$D$10:$D$826,'[1]Парный рейтинг'!$P$10:$P$826, "")</f>
        <v/>
      </c>
      <c r="F395" s="172" t="str">
        <f t="shared" si="128"/>
        <v/>
      </c>
      <c r="G395" s="207" t="e">
        <f t="shared" si="129"/>
        <v>#VALUE!</v>
      </c>
      <c r="H395" s="176" t="str">
        <f t="shared" ref="H395:H416" si="145">IF(ISNUMBER(SEARCH("~*", F395)), "*", "")</f>
        <v/>
      </c>
      <c r="I395" s="27" t="str">
        <f t="shared" si="130"/>
        <v>3,5</v>
      </c>
      <c r="J395" s="208">
        <v>3.5</v>
      </c>
      <c r="K395" s="24" t="s">
        <v>797</v>
      </c>
      <c r="L395" s="2">
        <f t="shared" si="131"/>
        <v>0</v>
      </c>
      <c r="M395" s="5">
        <f t="shared" si="132"/>
        <v>3.5</v>
      </c>
      <c r="N395" s="196">
        <f t="shared" si="133"/>
        <v>0</v>
      </c>
      <c r="O395" s="196">
        <f t="shared" si="134"/>
        <v>0</v>
      </c>
      <c r="P395" s="17" t="str">
        <f t="shared" si="135"/>
        <v/>
      </c>
      <c r="Q395" s="16" t="str">
        <f t="shared" si="136"/>
        <v>n/a</v>
      </c>
      <c r="R395" s="10" t="e">
        <f t="shared" si="137"/>
        <v>#VALUE!</v>
      </c>
      <c r="S395" s="25">
        <f t="shared" si="138"/>
        <v>0</v>
      </c>
      <c r="T395" s="11">
        <f t="shared" si="139"/>
        <v>0</v>
      </c>
      <c r="U395" s="12" t="str">
        <f t="shared" si="140"/>
        <v xml:space="preserve"> </v>
      </c>
      <c r="V395" s="13">
        <f t="shared" si="141"/>
        <v>0</v>
      </c>
      <c r="W395" s="53">
        <f t="shared" si="142"/>
        <v>0</v>
      </c>
      <c r="X395" s="54">
        <f t="shared" si="143"/>
        <v>0</v>
      </c>
      <c r="Y395" s="15" t="str">
        <f t="shared" si="144"/>
        <v>-</v>
      </c>
      <c r="Z395" s="54" t="s">
        <v>797</v>
      </c>
      <c r="AA395" s="12">
        <v>0</v>
      </c>
      <c r="AB395" s="54" t="s">
        <v>797</v>
      </c>
      <c r="AC395" s="12">
        <v>0</v>
      </c>
      <c r="AD395" s="54" t="s">
        <v>797</v>
      </c>
      <c r="AE395" s="12">
        <v>0</v>
      </c>
      <c r="AF395" s="54" t="s">
        <v>797</v>
      </c>
      <c r="AG395" s="12">
        <v>0</v>
      </c>
      <c r="AH395" s="54" t="s">
        <v>797</v>
      </c>
      <c r="AI395" s="12">
        <v>0</v>
      </c>
      <c r="AJ395" s="54" t="s">
        <v>797</v>
      </c>
      <c r="AK395" s="12">
        <v>0</v>
      </c>
      <c r="AL395" s="54" t="s">
        <v>797</v>
      </c>
      <c r="AM395" s="12">
        <v>0</v>
      </c>
      <c r="AN395" s="54" t="s">
        <v>797</v>
      </c>
      <c r="AO395" s="12">
        <v>0</v>
      </c>
      <c r="AP395" s="183" t="s">
        <v>895</v>
      </c>
      <c r="AQ395" s="194">
        <v>3.5</v>
      </c>
      <c r="AR395" s="195" t="s">
        <v>797</v>
      </c>
      <c r="AS395" s="180">
        <v>0</v>
      </c>
      <c r="AT395" s="181">
        <v>3.5</v>
      </c>
      <c r="AU395" s="188">
        <v>0</v>
      </c>
      <c r="AV395" s="188">
        <v>0</v>
      </c>
      <c r="AW395" s="188" t="s">
        <v>797</v>
      </c>
      <c r="AX395" s="95" t="s">
        <v>897</v>
      </c>
      <c r="AY395" s="96" t="e">
        <v>#VALUE!</v>
      </c>
      <c r="AZ395" s="97">
        <v>0</v>
      </c>
    </row>
    <row r="396" spans="3:52" ht="15" customHeight="1" x14ac:dyDescent="0.25">
      <c r="C396" s="90">
        <f t="shared" si="126"/>
        <v>256</v>
      </c>
      <c r="D396" s="3" t="s">
        <v>215</v>
      </c>
      <c r="E396" s="225" t="str">
        <f>_xlfn.XLOOKUP(D396, '[1]Парный рейтинг'!$D$10:$D$826,'[1]Парный рейтинг'!$P$10:$P$826, "")</f>
        <v/>
      </c>
      <c r="F396" s="172" t="str">
        <f t="shared" si="128"/>
        <v/>
      </c>
      <c r="G396" s="207" t="e">
        <f t="shared" si="129"/>
        <v>#VALUE!</v>
      </c>
      <c r="H396" s="176" t="str">
        <f t="shared" si="145"/>
        <v/>
      </c>
      <c r="I396" s="27" t="str">
        <f t="shared" si="130"/>
        <v>3,5</v>
      </c>
      <c r="J396" s="208">
        <v>3.5</v>
      </c>
      <c r="K396" s="24" t="s">
        <v>797</v>
      </c>
      <c r="L396" s="2">
        <f t="shared" si="131"/>
        <v>0</v>
      </c>
      <c r="M396" s="5">
        <f t="shared" si="132"/>
        <v>3.5</v>
      </c>
      <c r="N396" s="196">
        <f t="shared" si="133"/>
        <v>0</v>
      </c>
      <c r="O396" s="196">
        <f t="shared" si="134"/>
        <v>0</v>
      </c>
      <c r="P396" s="17" t="str">
        <f t="shared" si="135"/>
        <v/>
      </c>
      <c r="Q396" s="16" t="str">
        <f t="shared" si="136"/>
        <v>n/a</v>
      </c>
      <c r="R396" s="10" t="e">
        <f t="shared" si="137"/>
        <v>#VALUE!</v>
      </c>
      <c r="S396" s="25">
        <f t="shared" si="138"/>
        <v>0</v>
      </c>
      <c r="T396" s="11">
        <f t="shared" si="139"/>
        <v>0</v>
      </c>
      <c r="U396" s="12" t="str">
        <f t="shared" si="140"/>
        <v xml:space="preserve"> </v>
      </c>
      <c r="V396" s="13">
        <f t="shared" si="141"/>
        <v>0</v>
      </c>
      <c r="W396" s="53">
        <f t="shared" si="142"/>
        <v>0</v>
      </c>
      <c r="X396" s="54">
        <f t="shared" si="143"/>
        <v>0</v>
      </c>
      <c r="Y396" s="15" t="str">
        <f t="shared" si="144"/>
        <v>-</v>
      </c>
      <c r="Z396" s="54" t="s">
        <v>797</v>
      </c>
      <c r="AA396" s="12">
        <v>0</v>
      </c>
      <c r="AB396" s="54" t="s">
        <v>797</v>
      </c>
      <c r="AC396" s="12">
        <v>0</v>
      </c>
      <c r="AD396" s="54" t="s">
        <v>797</v>
      </c>
      <c r="AE396" s="12">
        <v>0</v>
      </c>
      <c r="AF396" s="54" t="s">
        <v>797</v>
      </c>
      <c r="AG396" s="12">
        <v>0</v>
      </c>
      <c r="AH396" s="54" t="s">
        <v>797</v>
      </c>
      <c r="AI396" s="12">
        <v>0</v>
      </c>
      <c r="AJ396" s="54" t="s">
        <v>797</v>
      </c>
      <c r="AK396" s="12">
        <v>0</v>
      </c>
      <c r="AL396" s="54" t="s">
        <v>797</v>
      </c>
      <c r="AM396" s="12">
        <v>0</v>
      </c>
      <c r="AN396" s="54" t="s">
        <v>797</v>
      </c>
      <c r="AO396" s="12">
        <v>0</v>
      </c>
      <c r="AP396" s="183" t="s">
        <v>895</v>
      </c>
      <c r="AQ396" s="194">
        <v>3.5</v>
      </c>
      <c r="AR396" s="195" t="s">
        <v>797</v>
      </c>
      <c r="AS396" s="180">
        <v>0</v>
      </c>
      <c r="AT396" s="181">
        <v>3.5</v>
      </c>
      <c r="AU396" s="188">
        <v>0</v>
      </c>
      <c r="AV396" s="188">
        <v>0</v>
      </c>
      <c r="AW396" s="188" t="s">
        <v>797</v>
      </c>
      <c r="AX396" s="95" t="s">
        <v>897</v>
      </c>
      <c r="AY396" s="96" t="e">
        <v>#VALUE!</v>
      </c>
      <c r="AZ396" s="97">
        <v>0</v>
      </c>
    </row>
    <row r="397" spans="3:52" ht="15" customHeight="1" x14ac:dyDescent="0.25">
      <c r="C397" s="90">
        <f t="shared" si="126"/>
        <v>257</v>
      </c>
      <c r="D397" s="3" t="s">
        <v>311</v>
      </c>
      <c r="E397" s="225" t="str">
        <f>_xlfn.XLOOKUP(D397, '[1]Парный рейтинг'!$D$10:$D$826,'[1]Парный рейтинг'!$P$10:$P$826, "")</f>
        <v/>
      </c>
      <c r="F397" s="172" t="str">
        <f t="shared" si="128"/>
        <v/>
      </c>
      <c r="G397" s="207" t="e">
        <f t="shared" si="129"/>
        <v>#VALUE!</v>
      </c>
      <c r="H397" s="176" t="str">
        <f t="shared" si="145"/>
        <v/>
      </c>
      <c r="I397" s="27" t="str">
        <f t="shared" si="130"/>
        <v>3,5</v>
      </c>
      <c r="J397" s="208">
        <v>3.5</v>
      </c>
      <c r="K397" s="24" t="s">
        <v>797</v>
      </c>
      <c r="L397" s="2">
        <f t="shared" si="131"/>
        <v>0</v>
      </c>
      <c r="M397" s="5">
        <f t="shared" si="132"/>
        <v>3.5</v>
      </c>
      <c r="N397" s="196">
        <f t="shared" si="133"/>
        <v>0</v>
      </c>
      <c r="O397" s="196">
        <f t="shared" si="134"/>
        <v>0</v>
      </c>
      <c r="P397" s="17" t="str">
        <f t="shared" si="135"/>
        <v/>
      </c>
      <c r="Q397" s="16" t="str">
        <f t="shared" si="136"/>
        <v>n/a</v>
      </c>
      <c r="R397" s="10" t="e">
        <f t="shared" si="137"/>
        <v>#VALUE!</v>
      </c>
      <c r="S397" s="25">
        <f t="shared" si="138"/>
        <v>0</v>
      </c>
      <c r="T397" s="11">
        <f t="shared" si="139"/>
        <v>0</v>
      </c>
      <c r="U397" s="12" t="str">
        <f t="shared" si="140"/>
        <v xml:space="preserve"> </v>
      </c>
      <c r="V397" s="13">
        <f t="shared" si="141"/>
        <v>0</v>
      </c>
      <c r="W397" s="53">
        <f t="shared" si="142"/>
        <v>0</v>
      </c>
      <c r="X397" s="54">
        <f t="shared" si="143"/>
        <v>0</v>
      </c>
      <c r="Y397" s="15" t="str">
        <f t="shared" si="144"/>
        <v>-</v>
      </c>
      <c r="Z397" s="54" t="s">
        <v>797</v>
      </c>
      <c r="AA397" s="12">
        <v>0</v>
      </c>
      <c r="AB397" s="54" t="s">
        <v>797</v>
      </c>
      <c r="AC397" s="12">
        <v>0</v>
      </c>
      <c r="AD397" s="54" t="s">
        <v>797</v>
      </c>
      <c r="AE397" s="12">
        <v>0</v>
      </c>
      <c r="AF397" s="54" t="s">
        <v>797</v>
      </c>
      <c r="AG397" s="12">
        <v>0</v>
      </c>
      <c r="AH397" s="54" t="s">
        <v>797</v>
      </c>
      <c r="AI397" s="12">
        <v>0</v>
      </c>
      <c r="AJ397" s="54" t="s">
        <v>797</v>
      </c>
      <c r="AK397" s="12">
        <v>0</v>
      </c>
      <c r="AL397" s="54" t="s">
        <v>797</v>
      </c>
      <c r="AM397" s="12">
        <v>0</v>
      </c>
      <c r="AN397" s="54" t="s">
        <v>797</v>
      </c>
      <c r="AO397" s="12">
        <v>0</v>
      </c>
      <c r="AP397" s="183" t="s">
        <v>895</v>
      </c>
      <c r="AQ397" s="194">
        <v>3.5</v>
      </c>
      <c r="AR397" s="195" t="s">
        <v>797</v>
      </c>
      <c r="AS397" s="180">
        <v>0</v>
      </c>
      <c r="AT397" s="181">
        <v>3.5</v>
      </c>
      <c r="AU397" s="188">
        <v>0</v>
      </c>
      <c r="AV397" s="188">
        <v>0</v>
      </c>
      <c r="AW397" s="188" t="s">
        <v>797</v>
      </c>
      <c r="AX397" s="95" t="s">
        <v>897</v>
      </c>
      <c r="AY397" s="96" t="e">
        <v>#VALUE!</v>
      </c>
      <c r="AZ397" s="97">
        <v>0</v>
      </c>
    </row>
    <row r="398" spans="3:52" ht="15" customHeight="1" x14ac:dyDescent="0.25">
      <c r="C398" s="90">
        <f t="shared" si="126"/>
        <v>258</v>
      </c>
      <c r="D398" s="3" t="s">
        <v>196</v>
      </c>
      <c r="E398" s="225" t="str">
        <f>_xlfn.XLOOKUP(D398, '[1]Парный рейтинг'!$D$10:$D$826,'[1]Парный рейтинг'!$P$10:$P$826, "")</f>
        <v/>
      </c>
      <c r="F398" s="172" t="str">
        <f t="shared" si="128"/>
        <v/>
      </c>
      <c r="G398" s="207" t="e">
        <f t="shared" si="129"/>
        <v>#VALUE!</v>
      </c>
      <c r="H398" s="176" t="str">
        <f t="shared" si="145"/>
        <v/>
      </c>
      <c r="I398" s="27" t="str">
        <f t="shared" si="130"/>
        <v>3,5</v>
      </c>
      <c r="J398" s="208">
        <v>3.5</v>
      </c>
      <c r="K398" s="24" t="s">
        <v>797</v>
      </c>
      <c r="L398" s="2">
        <f t="shared" si="131"/>
        <v>0</v>
      </c>
      <c r="M398" s="5">
        <f t="shared" si="132"/>
        <v>3.5</v>
      </c>
      <c r="N398" s="196">
        <f t="shared" si="133"/>
        <v>0</v>
      </c>
      <c r="O398" s="196">
        <f t="shared" si="134"/>
        <v>0</v>
      </c>
      <c r="P398" s="17" t="str">
        <f t="shared" si="135"/>
        <v/>
      </c>
      <c r="Q398" s="16" t="str">
        <f t="shared" si="136"/>
        <v>n/a</v>
      </c>
      <c r="R398" s="10" t="e">
        <f t="shared" si="137"/>
        <v>#VALUE!</v>
      </c>
      <c r="S398" s="25">
        <f t="shared" si="138"/>
        <v>0</v>
      </c>
      <c r="T398" s="11">
        <f t="shared" si="139"/>
        <v>0</v>
      </c>
      <c r="U398" s="12" t="str">
        <f t="shared" si="140"/>
        <v xml:space="preserve"> </v>
      </c>
      <c r="V398" s="13">
        <f t="shared" si="141"/>
        <v>0</v>
      </c>
      <c r="W398" s="53">
        <f t="shared" si="142"/>
        <v>0</v>
      </c>
      <c r="X398" s="54">
        <f t="shared" si="143"/>
        <v>0</v>
      </c>
      <c r="Y398" s="15" t="str">
        <f t="shared" si="144"/>
        <v>-</v>
      </c>
      <c r="Z398" s="54" t="s">
        <v>797</v>
      </c>
      <c r="AA398" s="12">
        <v>0</v>
      </c>
      <c r="AB398" s="54" t="s">
        <v>797</v>
      </c>
      <c r="AC398" s="12">
        <v>0</v>
      </c>
      <c r="AD398" s="54" t="s">
        <v>797</v>
      </c>
      <c r="AE398" s="12">
        <v>0</v>
      </c>
      <c r="AF398" s="54" t="s">
        <v>797</v>
      </c>
      <c r="AG398" s="12">
        <v>0</v>
      </c>
      <c r="AH398" s="54" t="s">
        <v>797</v>
      </c>
      <c r="AI398" s="12">
        <v>0</v>
      </c>
      <c r="AJ398" s="54" t="s">
        <v>797</v>
      </c>
      <c r="AK398" s="12">
        <v>0</v>
      </c>
      <c r="AL398" s="54" t="s">
        <v>797</v>
      </c>
      <c r="AM398" s="12">
        <v>0</v>
      </c>
      <c r="AN398" s="54" t="s">
        <v>797</v>
      </c>
      <c r="AO398" s="12">
        <v>0</v>
      </c>
      <c r="AP398" s="183" t="s">
        <v>895</v>
      </c>
      <c r="AQ398" s="194">
        <v>3.5</v>
      </c>
      <c r="AR398" s="195" t="s">
        <v>797</v>
      </c>
      <c r="AS398" s="180">
        <v>0</v>
      </c>
      <c r="AT398" s="181">
        <v>3.5</v>
      </c>
      <c r="AU398" s="188">
        <v>0</v>
      </c>
      <c r="AV398" s="188">
        <v>0</v>
      </c>
      <c r="AW398" s="188" t="s">
        <v>797</v>
      </c>
      <c r="AX398" s="95" t="s">
        <v>897</v>
      </c>
      <c r="AY398" s="96" t="e">
        <v>#VALUE!</v>
      </c>
      <c r="AZ398" s="97">
        <v>0</v>
      </c>
    </row>
    <row r="399" spans="3:52" ht="15" customHeight="1" x14ac:dyDescent="0.25">
      <c r="C399" s="90">
        <f t="shared" si="126"/>
        <v>259</v>
      </c>
      <c r="D399" s="3" t="s">
        <v>176</v>
      </c>
      <c r="E399" s="225" t="str">
        <f>_xlfn.XLOOKUP(D399, '[1]Парный рейтинг'!$D$10:$D$826,'[1]Парный рейтинг'!$P$10:$P$826, "")</f>
        <v/>
      </c>
      <c r="F399" s="172" t="str">
        <f t="shared" si="128"/>
        <v/>
      </c>
      <c r="G399" s="207" t="e">
        <f t="shared" si="129"/>
        <v>#VALUE!</v>
      </c>
      <c r="H399" s="176" t="str">
        <f t="shared" si="145"/>
        <v/>
      </c>
      <c r="I399" s="27" t="str">
        <f t="shared" si="130"/>
        <v>3,5</v>
      </c>
      <c r="J399" s="208">
        <v>3.5</v>
      </c>
      <c r="K399" s="24" t="s">
        <v>797</v>
      </c>
      <c r="L399" s="2">
        <f t="shared" si="131"/>
        <v>0</v>
      </c>
      <c r="M399" s="5">
        <f t="shared" si="132"/>
        <v>3.5</v>
      </c>
      <c r="N399" s="196">
        <f t="shared" si="133"/>
        <v>0</v>
      </c>
      <c r="O399" s="196">
        <f t="shared" si="134"/>
        <v>0</v>
      </c>
      <c r="P399" s="17" t="str">
        <f t="shared" si="135"/>
        <v/>
      </c>
      <c r="Q399" s="16" t="str">
        <f t="shared" si="136"/>
        <v>n/a</v>
      </c>
      <c r="R399" s="10" t="e">
        <f t="shared" si="137"/>
        <v>#VALUE!</v>
      </c>
      <c r="S399" s="25">
        <f t="shared" si="138"/>
        <v>0</v>
      </c>
      <c r="T399" s="11">
        <f t="shared" si="139"/>
        <v>0</v>
      </c>
      <c r="U399" s="12" t="str">
        <f t="shared" si="140"/>
        <v xml:space="preserve"> </v>
      </c>
      <c r="V399" s="13">
        <f t="shared" si="141"/>
        <v>0</v>
      </c>
      <c r="W399" s="53">
        <f t="shared" si="142"/>
        <v>0</v>
      </c>
      <c r="X399" s="54">
        <f t="shared" si="143"/>
        <v>0</v>
      </c>
      <c r="Y399" s="15" t="str">
        <f t="shared" si="144"/>
        <v>-</v>
      </c>
      <c r="Z399" s="54" t="s">
        <v>797</v>
      </c>
      <c r="AA399" s="12">
        <v>0</v>
      </c>
      <c r="AB399" s="54" t="s">
        <v>797</v>
      </c>
      <c r="AC399" s="12">
        <v>0</v>
      </c>
      <c r="AD399" s="54" t="s">
        <v>797</v>
      </c>
      <c r="AE399" s="12">
        <v>0</v>
      </c>
      <c r="AF399" s="54" t="s">
        <v>797</v>
      </c>
      <c r="AG399" s="12">
        <v>0</v>
      </c>
      <c r="AH399" s="54" t="s">
        <v>797</v>
      </c>
      <c r="AI399" s="12">
        <v>0</v>
      </c>
      <c r="AJ399" s="54" t="s">
        <v>797</v>
      </c>
      <c r="AK399" s="12">
        <v>0</v>
      </c>
      <c r="AL399" s="54" t="s">
        <v>797</v>
      </c>
      <c r="AM399" s="12">
        <v>0</v>
      </c>
      <c r="AN399" s="54" t="s">
        <v>797</v>
      </c>
      <c r="AO399" s="12">
        <v>0</v>
      </c>
      <c r="AP399" s="183" t="s">
        <v>895</v>
      </c>
      <c r="AQ399" s="194">
        <v>3.5</v>
      </c>
      <c r="AR399" s="195" t="s">
        <v>797</v>
      </c>
      <c r="AS399" s="180">
        <v>0</v>
      </c>
      <c r="AT399" s="181">
        <v>3.5</v>
      </c>
      <c r="AU399" s="188">
        <v>0</v>
      </c>
      <c r="AV399" s="188">
        <v>0</v>
      </c>
      <c r="AW399" s="188" t="s">
        <v>797</v>
      </c>
      <c r="AX399" s="95" t="s">
        <v>897</v>
      </c>
      <c r="AY399" s="96" t="e">
        <v>#VALUE!</v>
      </c>
      <c r="AZ399" s="97">
        <v>0</v>
      </c>
    </row>
    <row r="400" spans="3:52" ht="15" customHeight="1" x14ac:dyDescent="0.25">
      <c r="C400" s="90">
        <f t="shared" si="126"/>
        <v>260</v>
      </c>
      <c r="D400" s="3" t="s">
        <v>312</v>
      </c>
      <c r="E400" s="225" t="str">
        <f>_xlfn.XLOOKUP(D400, '[1]Парный рейтинг'!$D$10:$D$826,'[1]Парный рейтинг'!$P$10:$P$826, "")</f>
        <v/>
      </c>
      <c r="F400" s="172" t="str">
        <f t="shared" si="128"/>
        <v/>
      </c>
      <c r="G400" s="207" t="e">
        <f t="shared" si="129"/>
        <v>#VALUE!</v>
      </c>
      <c r="H400" s="176" t="str">
        <f t="shared" si="145"/>
        <v/>
      </c>
      <c r="I400" s="27" t="str">
        <f t="shared" si="130"/>
        <v>3,5</v>
      </c>
      <c r="J400" s="208">
        <v>3.5</v>
      </c>
      <c r="K400" s="24" t="s">
        <v>797</v>
      </c>
      <c r="L400" s="2">
        <f t="shared" si="131"/>
        <v>0</v>
      </c>
      <c r="M400" s="5">
        <f t="shared" si="132"/>
        <v>3.5</v>
      </c>
      <c r="N400" s="196">
        <f t="shared" si="133"/>
        <v>0</v>
      </c>
      <c r="O400" s="196">
        <f t="shared" si="134"/>
        <v>0</v>
      </c>
      <c r="P400" s="17" t="str">
        <f t="shared" si="135"/>
        <v/>
      </c>
      <c r="Q400" s="16" t="str">
        <f t="shared" si="136"/>
        <v>n/a</v>
      </c>
      <c r="R400" s="10" t="e">
        <f t="shared" si="137"/>
        <v>#VALUE!</v>
      </c>
      <c r="S400" s="25">
        <f t="shared" si="138"/>
        <v>0</v>
      </c>
      <c r="T400" s="11">
        <f t="shared" si="139"/>
        <v>0</v>
      </c>
      <c r="U400" s="12" t="str">
        <f t="shared" si="140"/>
        <v xml:space="preserve"> </v>
      </c>
      <c r="V400" s="13">
        <f t="shared" si="141"/>
        <v>0</v>
      </c>
      <c r="W400" s="53">
        <f t="shared" si="142"/>
        <v>0</v>
      </c>
      <c r="X400" s="54">
        <f t="shared" si="143"/>
        <v>0</v>
      </c>
      <c r="Y400" s="15" t="str">
        <f t="shared" si="144"/>
        <v>-</v>
      </c>
      <c r="Z400" s="54" t="s">
        <v>797</v>
      </c>
      <c r="AA400" s="12">
        <v>0</v>
      </c>
      <c r="AB400" s="54" t="s">
        <v>797</v>
      </c>
      <c r="AC400" s="12">
        <v>0</v>
      </c>
      <c r="AD400" s="54" t="s">
        <v>797</v>
      </c>
      <c r="AE400" s="12">
        <v>0</v>
      </c>
      <c r="AF400" s="54" t="s">
        <v>797</v>
      </c>
      <c r="AG400" s="12">
        <v>0</v>
      </c>
      <c r="AH400" s="54" t="s">
        <v>797</v>
      </c>
      <c r="AI400" s="12">
        <v>0</v>
      </c>
      <c r="AJ400" s="54" t="s">
        <v>797</v>
      </c>
      <c r="AK400" s="12">
        <v>0</v>
      </c>
      <c r="AL400" s="54" t="s">
        <v>797</v>
      </c>
      <c r="AM400" s="12">
        <v>0</v>
      </c>
      <c r="AN400" s="54" t="s">
        <v>797</v>
      </c>
      <c r="AO400" s="12">
        <v>0</v>
      </c>
      <c r="AP400" s="183" t="s">
        <v>895</v>
      </c>
      <c r="AQ400" s="194">
        <v>3.5</v>
      </c>
      <c r="AR400" s="195" t="s">
        <v>797</v>
      </c>
      <c r="AS400" s="180">
        <v>0</v>
      </c>
      <c r="AT400" s="181">
        <v>3.5</v>
      </c>
      <c r="AU400" s="188">
        <v>0</v>
      </c>
      <c r="AV400" s="188">
        <v>0</v>
      </c>
      <c r="AW400" s="188" t="s">
        <v>797</v>
      </c>
      <c r="AX400" s="95" t="s">
        <v>897</v>
      </c>
      <c r="AY400" s="96" t="e">
        <v>#VALUE!</v>
      </c>
      <c r="AZ400" s="97">
        <v>0</v>
      </c>
    </row>
    <row r="401" spans="3:52" ht="15" customHeight="1" x14ac:dyDescent="0.25">
      <c r="C401" s="90">
        <f t="shared" si="126"/>
        <v>261</v>
      </c>
      <c r="D401" s="3" t="s">
        <v>187</v>
      </c>
      <c r="E401" s="225" t="str">
        <f>_xlfn.XLOOKUP(D401, '[1]Парный рейтинг'!$D$10:$D$826,'[1]Парный рейтинг'!$P$10:$P$826, "")</f>
        <v/>
      </c>
      <c r="F401" s="172" t="str">
        <f t="shared" si="128"/>
        <v/>
      </c>
      <c r="G401" s="207" t="e">
        <f t="shared" si="129"/>
        <v>#VALUE!</v>
      </c>
      <c r="H401" s="176" t="str">
        <f t="shared" si="145"/>
        <v/>
      </c>
      <c r="I401" s="27" t="str">
        <f t="shared" si="130"/>
        <v>3,5</v>
      </c>
      <c r="J401" s="208">
        <v>3.5</v>
      </c>
      <c r="K401" s="24" t="s">
        <v>797</v>
      </c>
      <c r="L401" s="2">
        <f t="shared" si="131"/>
        <v>0</v>
      </c>
      <c r="M401" s="5">
        <f t="shared" si="132"/>
        <v>3.5</v>
      </c>
      <c r="N401" s="196">
        <f t="shared" si="133"/>
        <v>0</v>
      </c>
      <c r="O401" s="196">
        <f t="shared" si="134"/>
        <v>0</v>
      </c>
      <c r="P401" s="17" t="str">
        <f t="shared" si="135"/>
        <v/>
      </c>
      <c r="Q401" s="16" t="str">
        <f t="shared" si="136"/>
        <v>n/a</v>
      </c>
      <c r="R401" s="10" t="e">
        <f t="shared" si="137"/>
        <v>#VALUE!</v>
      </c>
      <c r="S401" s="25">
        <f t="shared" si="138"/>
        <v>0</v>
      </c>
      <c r="T401" s="11">
        <f t="shared" si="139"/>
        <v>0</v>
      </c>
      <c r="U401" s="12" t="str">
        <f t="shared" si="140"/>
        <v xml:space="preserve"> </v>
      </c>
      <c r="V401" s="13">
        <f t="shared" si="141"/>
        <v>0</v>
      </c>
      <c r="W401" s="53">
        <f t="shared" si="142"/>
        <v>0</v>
      </c>
      <c r="X401" s="54">
        <f t="shared" si="143"/>
        <v>0</v>
      </c>
      <c r="Y401" s="15" t="str">
        <f t="shared" si="144"/>
        <v>-</v>
      </c>
      <c r="Z401" s="54" t="s">
        <v>797</v>
      </c>
      <c r="AA401" s="12">
        <v>0</v>
      </c>
      <c r="AB401" s="54" t="s">
        <v>797</v>
      </c>
      <c r="AC401" s="12">
        <v>0</v>
      </c>
      <c r="AD401" s="54" t="s">
        <v>797</v>
      </c>
      <c r="AE401" s="12">
        <v>0</v>
      </c>
      <c r="AF401" s="54" t="s">
        <v>797</v>
      </c>
      <c r="AG401" s="12">
        <v>0</v>
      </c>
      <c r="AH401" s="54" t="s">
        <v>797</v>
      </c>
      <c r="AI401" s="12">
        <v>0</v>
      </c>
      <c r="AJ401" s="54" t="s">
        <v>797</v>
      </c>
      <c r="AK401" s="12">
        <v>0</v>
      </c>
      <c r="AL401" s="54" t="s">
        <v>797</v>
      </c>
      <c r="AM401" s="12">
        <v>0</v>
      </c>
      <c r="AN401" s="54" t="s">
        <v>797</v>
      </c>
      <c r="AO401" s="12">
        <v>0</v>
      </c>
      <c r="AP401" s="183" t="s">
        <v>895</v>
      </c>
      <c r="AQ401" s="194">
        <v>3.5</v>
      </c>
      <c r="AR401" s="195" t="s">
        <v>797</v>
      </c>
      <c r="AS401" s="180">
        <v>0</v>
      </c>
      <c r="AT401" s="181">
        <v>3.5</v>
      </c>
      <c r="AU401" s="188">
        <v>0</v>
      </c>
      <c r="AV401" s="188">
        <v>0</v>
      </c>
      <c r="AW401" s="188" t="s">
        <v>797</v>
      </c>
      <c r="AX401" s="95" t="s">
        <v>897</v>
      </c>
      <c r="AY401" s="96" t="e">
        <v>#VALUE!</v>
      </c>
      <c r="AZ401" s="97">
        <v>0</v>
      </c>
    </row>
    <row r="402" spans="3:52" ht="15" customHeight="1" x14ac:dyDescent="0.25">
      <c r="C402" s="90">
        <f t="shared" si="126"/>
        <v>262</v>
      </c>
      <c r="D402" s="3" t="s">
        <v>313</v>
      </c>
      <c r="E402" s="225" t="str">
        <f>_xlfn.XLOOKUP(D402, '[1]Парный рейтинг'!$D$10:$D$826,'[1]Парный рейтинг'!$P$10:$P$826, "")</f>
        <v/>
      </c>
      <c r="F402" s="172" t="str">
        <f t="shared" si="128"/>
        <v/>
      </c>
      <c r="G402" s="207" t="e">
        <f t="shared" si="129"/>
        <v>#VALUE!</v>
      </c>
      <c r="H402" s="176" t="str">
        <f t="shared" si="145"/>
        <v/>
      </c>
      <c r="I402" s="27" t="str">
        <f t="shared" si="130"/>
        <v>3,5</v>
      </c>
      <c r="J402" s="208">
        <v>3.5</v>
      </c>
      <c r="K402" s="24" t="s">
        <v>797</v>
      </c>
      <c r="L402" s="2">
        <f t="shared" si="131"/>
        <v>0</v>
      </c>
      <c r="M402" s="5">
        <f t="shared" si="132"/>
        <v>3.5</v>
      </c>
      <c r="N402" s="196">
        <f t="shared" si="133"/>
        <v>0</v>
      </c>
      <c r="O402" s="196">
        <f t="shared" si="134"/>
        <v>0</v>
      </c>
      <c r="P402" s="17" t="str">
        <f t="shared" si="135"/>
        <v/>
      </c>
      <c r="Q402" s="16" t="str">
        <f t="shared" si="136"/>
        <v>n/a</v>
      </c>
      <c r="R402" s="10" t="e">
        <f t="shared" si="137"/>
        <v>#VALUE!</v>
      </c>
      <c r="S402" s="25">
        <f t="shared" si="138"/>
        <v>0</v>
      </c>
      <c r="T402" s="11">
        <f t="shared" si="139"/>
        <v>0</v>
      </c>
      <c r="U402" s="12" t="str">
        <f t="shared" si="140"/>
        <v xml:space="preserve"> </v>
      </c>
      <c r="V402" s="13">
        <f t="shared" si="141"/>
        <v>0</v>
      </c>
      <c r="W402" s="53">
        <f t="shared" si="142"/>
        <v>0</v>
      </c>
      <c r="X402" s="54">
        <f t="shared" si="143"/>
        <v>0</v>
      </c>
      <c r="Y402" s="15" t="str">
        <f t="shared" si="144"/>
        <v>-</v>
      </c>
      <c r="Z402" s="54" t="s">
        <v>797</v>
      </c>
      <c r="AA402" s="12">
        <v>0</v>
      </c>
      <c r="AB402" s="54" t="s">
        <v>797</v>
      </c>
      <c r="AC402" s="12">
        <v>0</v>
      </c>
      <c r="AD402" s="54" t="s">
        <v>797</v>
      </c>
      <c r="AE402" s="12">
        <v>0</v>
      </c>
      <c r="AF402" s="54" t="s">
        <v>797</v>
      </c>
      <c r="AG402" s="12">
        <v>0</v>
      </c>
      <c r="AH402" s="54" t="s">
        <v>797</v>
      </c>
      <c r="AI402" s="12">
        <v>0</v>
      </c>
      <c r="AJ402" s="54" t="s">
        <v>797</v>
      </c>
      <c r="AK402" s="12">
        <v>0</v>
      </c>
      <c r="AL402" s="54" t="s">
        <v>797</v>
      </c>
      <c r="AM402" s="12">
        <v>0</v>
      </c>
      <c r="AN402" s="54" t="s">
        <v>797</v>
      </c>
      <c r="AO402" s="12">
        <v>0</v>
      </c>
      <c r="AP402" s="183" t="s">
        <v>895</v>
      </c>
      <c r="AQ402" s="194">
        <v>3.5</v>
      </c>
      <c r="AR402" s="195" t="s">
        <v>797</v>
      </c>
      <c r="AS402" s="180">
        <v>0</v>
      </c>
      <c r="AT402" s="181">
        <v>3.5</v>
      </c>
      <c r="AU402" s="188">
        <v>0</v>
      </c>
      <c r="AV402" s="188">
        <v>0</v>
      </c>
      <c r="AW402" s="188" t="s">
        <v>797</v>
      </c>
      <c r="AX402" s="95" t="s">
        <v>897</v>
      </c>
      <c r="AY402" s="96" t="e">
        <v>#VALUE!</v>
      </c>
      <c r="AZ402" s="97">
        <v>0</v>
      </c>
    </row>
    <row r="403" spans="3:52" ht="15" customHeight="1" x14ac:dyDescent="0.25">
      <c r="C403" s="90">
        <f t="shared" si="126"/>
        <v>263</v>
      </c>
      <c r="D403" s="3" t="s">
        <v>226</v>
      </c>
      <c r="E403" s="225" t="str">
        <f>_xlfn.XLOOKUP(D403, '[1]Парный рейтинг'!$D$10:$D$826,'[1]Парный рейтинг'!$P$10:$P$826, "")</f>
        <v/>
      </c>
      <c r="F403" s="172" t="str">
        <f t="shared" si="128"/>
        <v/>
      </c>
      <c r="G403" s="207" t="e">
        <f t="shared" si="129"/>
        <v>#VALUE!</v>
      </c>
      <c r="H403" s="176" t="str">
        <f t="shared" si="145"/>
        <v/>
      </c>
      <c r="I403" s="27" t="str">
        <f t="shared" si="130"/>
        <v>3,5</v>
      </c>
      <c r="J403" s="208">
        <v>3.5</v>
      </c>
      <c r="K403" s="24" t="s">
        <v>797</v>
      </c>
      <c r="L403" s="2">
        <f t="shared" si="131"/>
        <v>0</v>
      </c>
      <c r="M403" s="5">
        <f t="shared" si="132"/>
        <v>3.5</v>
      </c>
      <c r="N403" s="196">
        <f t="shared" si="133"/>
        <v>0</v>
      </c>
      <c r="O403" s="196">
        <f t="shared" si="134"/>
        <v>0</v>
      </c>
      <c r="P403" s="17" t="str">
        <f t="shared" si="135"/>
        <v/>
      </c>
      <c r="Q403" s="16" t="str">
        <f t="shared" si="136"/>
        <v>n/a</v>
      </c>
      <c r="R403" s="10" t="e">
        <f t="shared" si="137"/>
        <v>#VALUE!</v>
      </c>
      <c r="S403" s="25">
        <f t="shared" si="138"/>
        <v>0</v>
      </c>
      <c r="T403" s="11">
        <f t="shared" si="139"/>
        <v>0</v>
      </c>
      <c r="U403" s="12" t="str">
        <f t="shared" si="140"/>
        <v xml:space="preserve"> </v>
      </c>
      <c r="V403" s="13">
        <f t="shared" si="141"/>
        <v>0</v>
      </c>
      <c r="W403" s="53">
        <f t="shared" si="142"/>
        <v>0</v>
      </c>
      <c r="X403" s="54">
        <f t="shared" si="143"/>
        <v>0</v>
      </c>
      <c r="Y403" s="15" t="str">
        <f t="shared" si="144"/>
        <v>-</v>
      </c>
      <c r="Z403" s="54" t="s">
        <v>797</v>
      </c>
      <c r="AA403" s="12">
        <v>0</v>
      </c>
      <c r="AB403" s="54" t="s">
        <v>797</v>
      </c>
      <c r="AC403" s="12">
        <v>0</v>
      </c>
      <c r="AD403" s="54" t="s">
        <v>797</v>
      </c>
      <c r="AE403" s="12">
        <v>0</v>
      </c>
      <c r="AF403" s="54" t="s">
        <v>797</v>
      </c>
      <c r="AG403" s="12">
        <v>0</v>
      </c>
      <c r="AH403" s="54" t="s">
        <v>797</v>
      </c>
      <c r="AI403" s="12">
        <v>0</v>
      </c>
      <c r="AJ403" s="54" t="s">
        <v>797</v>
      </c>
      <c r="AK403" s="12">
        <v>0</v>
      </c>
      <c r="AL403" s="54" t="s">
        <v>797</v>
      </c>
      <c r="AM403" s="12">
        <v>0</v>
      </c>
      <c r="AN403" s="54" t="s">
        <v>797</v>
      </c>
      <c r="AO403" s="12">
        <v>0</v>
      </c>
      <c r="AP403" s="183" t="s">
        <v>895</v>
      </c>
      <c r="AQ403" s="194">
        <v>3.5</v>
      </c>
      <c r="AR403" s="195" t="s">
        <v>797</v>
      </c>
      <c r="AS403" s="180">
        <v>0</v>
      </c>
      <c r="AT403" s="181">
        <v>3.5</v>
      </c>
      <c r="AU403" s="188">
        <v>0</v>
      </c>
      <c r="AV403" s="188">
        <v>0</v>
      </c>
      <c r="AW403" s="188" t="s">
        <v>797</v>
      </c>
      <c r="AX403" s="95" t="s">
        <v>897</v>
      </c>
      <c r="AY403" s="96" t="e">
        <v>#VALUE!</v>
      </c>
      <c r="AZ403" s="97">
        <v>0</v>
      </c>
    </row>
    <row r="404" spans="3:52" ht="15" customHeight="1" x14ac:dyDescent="0.25">
      <c r="C404" s="90">
        <f t="shared" si="126"/>
        <v>264</v>
      </c>
      <c r="D404" s="3" t="s">
        <v>113</v>
      </c>
      <c r="E404" s="225" t="str">
        <f>_xlfn.XLOOKUP(D404, '[1]Парный рейтинг'!$D$10:$D$826,'[1]Парный рейтинг'!$P$10:$P$826, "")</f>
        <v/>
      </c>
      <c r="F404" s="172" t="str">
        <f t="shared" si="128"/>
        <v/>
      </c>
      <c r="G404" s="207" t="e">
        <f t="shared" si="129"/>
        <v>#VALUE!</v>
      </c>
      <c r="H404" s="176" t="str">
        <f t="shared" si="145"/>
        <v/>
      </c>
      <c r="I404" s="27" t="str">
        <f t="shared" si="130"/>
        <v>3,5</v>
      </c>
      <c r="J404" s="208">
        <v>3.5</v>
      </c>
      <c r="K404" s="24" t="s">
        <v>797</v>
      </c>
      <c r="L404" s="2">
        <f t="shared" si="131"/>
        <v>0</v>
      </c>
      <c r="M404" s="5">
        <f t="shared" si="132"/>
        <v>3.5</v>
      </c>
      <c r="N404" s="196">
        <f t="shared" si="133"/>
        <v>0</v>
      </c>
      <c r="O404" s="196">
        <f t="shared" si="134"/>
        <v>0</v>
      </c>
      <c r="P404" s="17" t="str">
        <f t="shared" si="135"/>
        <v/>
      </c>
      <c r="Q404" s="16" t="str">
        <f t="shared" si="136"/>
        <v>n/a</v>
      </c>
      <c r="R404" s="10" t="e">
        <f t="shared" si="137"/>
        <v>#VALUE!</v>
      </c>
      <c r="S404" s="25">
        <f t="shared" si="138"/>
        <v>0</v>
      </c>
      <c r="T404" s="11">
        <f t="shared" si="139"/>
        <v>0</v>
      </c>
      <c r="U404" s="12" t="str">
        <f t="shared" si="140"/>
        <v xml:space="preserve"> </v>
      </c>
      <c r="V404" s="13">
        <f t="shared" si="141"/>
        <v>0</v>
      </c>
      <c r="W404" s="53">
        <f t="shared" si="142"/>
        <v>0</v>
      </c>
      <c r="X404" s="54">
        <f t="shared" si="143"/>
        <v>0</v>
      </c>
      <c r="Y404" s="15" t="str">
        <f t="shared" si="144"/>
        <v>-</v>
      </c>
      <c r="Z404" s="54" t="s">
        <v>797</v>
      </c>
      <c r="AA404" s="12">
        <v>0</v>
      </c>
      <c r="AB404" s="54" t="s">
        <v>797</v>
      </c>
      <c r="AC404" s="12">
        <v>0</v>
      </c>
      <c r="AD404" s="54" t="s">
        <v>797</v>
      </c>
      <c r="AE404" s="12">
        <v>0</v>
      </c>
      <c r="AF404" s="54" t="s">
        <v>797</v>
      </c>
      <c r="AG404" s="12">
        <v>0</v>
      </c>
      <c r="AH404" s="54" t="s">
        <v>797</v>
      </c>
      <c r="AI404" s="12">
        <v>0</v>
      </c>
      <c r="AJ404" s="54" t="s">
        <v>797</v>
      </c>
      <c r="AK404" s="12">
        <v>0</v>
      </c>
      <c r="AL404" s="54" t="s">
        <v>797</v>
      </c>
      <c r="AM404" s="12">
        <v>0</v>
      </c>
      <c r="AN404" s="54" t="s">
        <v>797</v>
      </c>
      <c r="AO404" s="12">
        <v>0</v>
      </c>
      <c r="AP404" s="183" t="s">
        <v>895</v>
      </c>
      <c r="AQ404" s="194">
        <v>3.5</v>
      </c>
      <c r="AR404" s="195" t="s">
        <v>797</v>
      </c>
      <c r="AS404" s="180">
        <v>0</v>
      </c>
      <c r="AT404" s="181">
        <v>3.5</v>
      </c>
      <c r="AU404" s="188">
        <v>0</v>
      </c>
      <c r="AV404" s="188">
        <v>0</v>
      </c>
      <c r="AW404" s="188" t="s">
        <v>797</v>
      </c>
      <c r="AX404" s="95" t="s">
        <v>897</v>
      </c>
      <c r="AY404" s="96" t="e">
        <v>#VALUE!</v>
      </c>
      <c r="AZ404" s="97">
        <v>0</v>
      </c>
    </row>
    <row r="405" spans="3:52" ht="15" customHeight="1" x14ac:dyDescent="0.25">
      <c r="C405" s="90">
        <f t="shared" si="126"/>
        <v>265</v>
      </c>
      <c r="D405" s="3" t="s">
        <v>252</v>
      </c>
      <c r="E405" s="225" t="str">
        <f>_xlfn.XLOOKUP(D405, '[1]Парный рейтинг'!$D$10:$D$826,'[1]Парный рейтинг'!$P$10:$P$826, "")</f>
        <v/>
      </c>
      <c r="F405" s="172" t="str">
        <f t="shared" si="128"/>
        <v/>
      </c>
      <c r="G405" s="207" t="e">
        <f t="shared" si="129"/>
        <v>#VALUE!</v>
      </c>
      <c r="H405" s="176" t="str">
        <f t="shared" si="145"/>
        <v/>
      </c>
      <c r="I405" s="27" t="str">
        <f t="shared" si="130"/>
        <v>3,5</v>
      </c>
      <c r="J405" s="208">
        <v>3.5</v>
      </c>
      <c r="K405" s="24" t="s">
        <v>797</v>
      </c>
      <c r="L405" s="2">
        <f t="shared" si="131"/>
        <v>0</v>
      </c>
      <c r="M405" s="5">
        <f t="shared" si="132"/>
        <v>3.5</v>
      </c>
      <c r="N405" s="196">
        <f t="shared" si="133"/>
        <v>0</v>
      </c>
      <c r="O405" s="196">
        <f t="shared" si="134"/>
        <v>0</v>
      </c>
      <c r="P405" s="17" t="str">
        <f t="shared" si="135"/>
        <v/>
      </c>
      <c r="Q405" s="16" t="str">
        <f t="shared" si="136"/>
        <v>n/a</v>
      </c>
      <c r="R405" s="10" t="e">
        <f t="shared" si="137"/>
        <v>#VALUE!</v>
      </c>
      <c r="S405" s="25">
        <f t="shared" si="138"/>
        <v>0</v>
      </c>
      <c r="T405" s="11">
        <f t="shared" si="139"/>
        <v>0</v>
      </c>
      <c r="U405" s="12" t="str">
        <f t="shared" si="140"/>
        <v xml:space="preserve"> </v>
      </c>
      <c r="V405" s="13">
        <f t="shared" si="141"/>
        <v>0</v>
      </c>
      <c r="W405" s="53">
        <f t="shared" si="142"/>
        <v>0</v>
      </c>
      <c r="X405" s="54">
        <f t="shared" si="143"/>
        <v>0</v>
      </c>
      <c r="Y405" s="15" t="str">
        <f t="shared" si="144"/>
        <v>-</v>
      </c>
      <c r="Z405" s="54" t="s">
        <v>797</v>
      </c>
      <c r="AA405" s="12">
        <v>0</v>
      </c>
      <c r="AB405" s="54" t="s">
        <v>797</v>
      </c>
      <c r="AC405" s="12">
        <v>0</v>
      </c>
      <c r="AD405" s="54" t="s">
        <v>797</v>
      </c>
      <c r="AE405" s="12">
        <v>0</v>
      </c>
      <c r="AF405" s="54" t="s">
        <v>797</v>
      </c>
      <c r="AG405" s="12">
        <v>0</v>
      </c>
      <c r="AH405" s="54" t="s">
        <v>797</v>
      </c>
      <c r="AI405" s="12">
        <v>0</v>
      </c>
      <c r="AJ405" s="54" t="s">
        <v>797</v>
      </c>
      <c r="AK405" s="12">
        <v>0</v>
      </c>
      <c r="AL405" s="54" t="s">
        <v>797</v>
      </c>
      <c r="AM405" s="12">
        <v>0</v>
      </c>
      <c r="AN405" s="54" t="s">
        <v>797</v>
      </c>
      <c r="AO405" s="12">
        <v>0</v>
      </c>
      <c r="AP405" s="183" t="s">
        <v>895</v>
      </c>
      <c r="AQ405" s="194">
        <v>3.5</v>
      </c>
      <c r="AR405" s="195" t="s">
        <v>797</v>
      </c>
      <c r="AS405" s="180">
        <v>0</v>
      </c>
      <c r="AT405" s="181">
        <v>3.5</v>
      </c>
      <c r="AU405" s="188">
        <v>0</v>
      </c>
      <c r="AV405" s="188">
        <v>0</v>
      </c>
      <c r="AW405" s="188" t="s">
        <v>797</v>
      </c>
      <c r="AX405" s="95" t="s">
        <v>897</v>
      </c>
      <c r="AY405" s="96" t="e">
        <v>#VALUE!</v>
      </c>
      <c r="AZ405" s="97">
        <v>0</v>
      </c>
    </row>
    <row r="406" spans="3:52" ht="15" customHeight="1" x14ac:dyDescent="0.25">
      <c r="C406" s="90">
        <f t="shared" si="126"/>
        <v>266</v>
      </c>
      <c r="D406" s="3" t="s">
        <v>315</v>
      </c>
      <c r="E406" s="225" t="str">
        <f>_xlfn.XLOOKUP(D406, '[1]Парный рейтинг'!$D$10:$D$826,'[1]Парный рейтинг'!$P$10:$P$826, "")</f>
        <v/>
      </c>
      <c r="F406" s="172" t="str">
        <f t="shared" si="128"/>
        <v/>
      </c>
      <c r="G406" s="207" t="e">
        <f t="shared" si="129"/>
        <v>#VALUE!</v>
      </c>
      <c r="H406" s="176" t="str">
        <f t="shared" si="145"/>
        <v/>
      </c>
      <c r="I406" s="27" t="str">
        <f t="shared" si="130"/>
        <v>3,5</v>
      </c>
      <c r="J406" s="208">
        <v>3.5</v>
      </c>
      <c r="K406" s="24" t="s">
        <v>797</v>
      </c>
      <c r="L406" s="2">
        <f t="shared" si="131"/>
        <v>0</v>
      </c>
      <c r="M406" s="5">
        <f t="shared" si="132"/>
        <v>3.5</v>
      </c>
      <c r="N406" s="196">
        <f t="shared" si="133"/>
        <v>0</v>
      </c>
      <c r="O406" s="196">
        <f t="shared" si="134"/>
        <v>0</v>
      </c>
      <c r="P406" s="17" t="str">
        <f t="shared" si="135"/>
        <v/>
      </c>
      <c r="Q406" s="16" t="str">
        <f t="shared" si="136"/>
        <v>n/a</v>
      </c>
      <c r="R406" s="10" t="e">
        <f t="shared" si="137"/>
        <v>#VALUE!</v>
      </c>
      <c r="S406" s="25">
        <f t="shared" si="138"/>
        <v>0</v>
      </c>
      <c r="T406" s="11">
        <f t="shared" si="139"/>
        <v>0</v>
      </c>
      <c r="U406" s="12" t="str">
        <f t="shared" si="140"/>
        <v xml:space="preserve"> </v>
      </c>
      <c r="V406" s="13">
        <f t="shared" si="141"/>
        <v>0</v>
      </c>
      <c r="W406" s="53">
        <f t="shared" si="142"/>
        <v>0</v>
      </c>
      <c r="X406" s="54">
        <f t="shared" si="143"/>
        <v>0</v>
      </c>
      <c r="Y406" s="15" t="str">
        <f t="shared" si="144"/>
        <v>-</v>
      </c>
      <c r="Z406" s="54" t="s">
        <v>797</v>
      </c>
      <c r="AA406" s="12">
        <v>0</v>
      </c>
      <c r="AB406" s="54" t="s">
        <v>797</v>
      </c>
      <c r="AC406" s="12">
        <v>0</v>
      </c>
      <c r="AD406" s="54" t="s">
        <v>797</v>
      </c>
      <c r="AE406" s="12">
        <v>0</v>
      </c>
      <c r="AF406" s="54" t="s">
        <v>797</v>
      </c>
      <c r="AG406" s="12">
        <v>0</v>
      </c>
      <c r="AH406" s="54" t="s">
        <v>797</v>
      </c>
      <c r="AI406" s="12">
        <v>0</v>
      </c>
      <c r="AJ406" s="54" t="s">
        <v>797</v>
      </c>
      <c r="AK406" s="12">
        <v>0</v>
      </c>
      <c r="AL406" s="54" t="s">
        <v>797</v>
      </c>
      <c r="AM406" s="12">
        <v>0</v>
      </c>
      <c r="AN406" s="54" t="s">
        <v>797</v>
      </c>
      <c r="AO406" s="12">
        <v>0</v>
      </c>
      <c r="AP406" s="183" t="s">
        <v>895</v>
      </c>
      <c r="AQ406" s="194">
        <v>3.5</v>
      </c>
      <c r="AR406" s="195" t="s">
        <v>797</v>
      </c>
      <c r="AS406" s="180">
        <v>0</v>
      </c>
      <c r="AT406" s="181">
        <v>3.5</v>
      </c>
      <c r="AU406" s="188">
        <v>0</v>
      </c>
      <c r="AV406" s="188">
        <v>0</v>
      </c>
      <c r="AW406" s="188" t="s">
        <v>797</v>
      </c>
      <c r="AX406" s="95" t="s">
        <v>897</v>
      </c>
      <c r="AY406" s="96" t="e">
        <v>#VALUE!</v>
      </c>
      <c r="AZ406" s="97">
        <v>0</v>
      </c>
    </row>
    <row r="407" spans="3:52" ht="15" customHeight="1" x14ac:dyDescent="0.25">
      <c r="C407" s="90">
        <f t="shared" si="126"/>
        <v>267</v>
      </c>
      <c r="D407" s="3" t="s">
        <v>317</v>
      </c>
      <c r="E407" s="225" t="str">
        <f>_xlfn.XLOOKUP(D407, '[1]Парный рейтинг'!$D$10:$D$826,'[1]Парный рейтинг'!$P$10:$P$826, "")</f>
        <v/>
      </c>
      <c r="F407" s="172" t="str">
        <f t="shared" si="128"/>
        <v/>
      </c>
      <c r="G407" s="207" t="e">
        <f t="shared" si="129"/>
        <v>#VALUE!</v>
      </c>
      <c r="H407" s="176" t="str">
        <f t="shared" si="145"/>
        <v/>
      </c>
      <c r="I407" s="27" t="str">
        <f t="shared" si="130"/>
        <v>3,5</v>
      </c>
      <c r="J407" s="208">
        <v>3.5</v>
      </c>
      <c r="K407" s="24" t="s">
        <v>797</v>
      </c>
      <c r="L407" s="2">
        <f t="shared" si="131"/>
        <v>0</v>
      </c>
      <c r="M407" s="5">
        <f t="shared" si="132"/>
        <v>3.5</v>
      </c>
      <c r="N407" s="196">
        <f t="shared" si="133"/>
        <v>0</v>
      </c>
      <c r="O407" s="196">
        <f t="shared" si="134"/>
        <v>0</v>
      </c>
      <c r="P407" s="17" t="str">
        <f t="shared" si="135"/>
        <v/>
      </c>
      <c r="Q407" s="16" t="str">
        <f t="shared" si="136"/>
        <v>n/a</v>
      </c>
      <c r="R407" s="10" t="e">
        <f t="shared" si="137"/>
        <v>#VALUE!</v>
      </c>
      <c r="S407" s="25">
        <f t="shared" si="138"/>
        <v>0</v>
      </c>
      <c r="T407" s="11">
        <f t="shared" si="139"/>
        <v>0</v>
      </c>
      <c r="U407" s="12" t="str">
        <f t="shared" si="140"/>
        <v xml:space="preserve"> </v>
      </c>
      <c r="V407" s="13">
        <f t="shared" si="141"/>
        <v>0</v>
      </c>
      <c r="W407" s="53">
        <f t="shared" si="142"/>
        <v>0</v>
      </c>
      <c r="X407" s="54">
        <f t="shared" si="143"/>
        <v>0</v>
      </c>
      <c r="Y407" s="15" t="str">
        <f t="shared" si="144"/>
        <v>-</v>
      </c>
      <c r="Z407" s="54" t="s">
        <v>797</v>
      </c>
      <c r="AA407" s="12">
        <v>0</v>
      </c>
      <c r="AB407" s="54" t="s">
        <v>797</v>
      </c>
      <c r="AC407" s="12">
        <v>0</v>
      </c>
      <c r="AD407" s="54" t="s">
        <v>797</v>
      </c>
      <c r="AE407" s="12">
        <v>0</v>
      </c>
      <c r="AF407" s="54" t="s">
        <v>797</v>
      </c>
      <c r="AG407" s="12">
        <v>0</v>
      </c>
      <c r="AH407" s="54" t="s">
        <v>797</v>
      </c>
      <c r="AI407" s="12">
        <v>0</v>
      </c>
      <c r="AJ407" s="54" t="s">
        <v>797</v>
      </c>
      <c r="AK407" s="12">
        <v>0</v>
      </c>
      <c r="AL407" s="54" t="s">
        <v>797</v>
      </c>
      <c r="AM407" s="12">
        <v>0</v>
      </c>
      <c r="AN407" s="54" t="s">
        <v>797</v>
      </c>
      <c r="AO407" s="12">
        <v>0</v>
      </c>
      <c r="AP407" s="183" t="s">
        <v>895</v>
      </c>
      <c r="AQ407" s="194">
        <v>3.5</v>
      </c>
      <c r="AR407" s="195" t="s">
        <v>797</v>
      </c>
      <c r="AS407" s="180">
        <v>0</v>
      </c>
      <c r="AT407" s="181">
        <v>3.5</v>
      </c>
      <c r="AU407" s="188">
        <v>0</v>
      </c>
      <c r="AV407" s="188">
        <v>0</v>
      </c>
      <c r="AW407" s="188" t="s">
        <v>797</v>
      </c>
      <c r="AX407" s="95" t="s">
        <v>897</v>
      </c>
      <c r="AY407" s="96" t="e">
        <v>#VALUE!</v>
      </c>
      <c r="AZ407" s="97">
        <v>0</v>
      </c>
    </row>
    <row r="408" spans="3:52" ht="15" customHeight="1" x14ac:dyDescent="0.25">
      <c r="C408" s="90">
        <f t="shared" si="126"/>
        <v>268</v>
      </c>
      <c r="D408" s="3" t="s">
        <v>248</v>
      </c>
      <c r="E408" s="225" t="str">
        <f>_xlfn.XLOOKUP(D408, '[1]Парный рейтинг'!$D$10:$D$826,'[1]Парный рейтинг'!$P$10:$P$826, "")</f>
        <v/>
      </c>
      <c r="F408" s="172" t="str">
        <f t="shared" si="128"/>
        <v/>
      </c>
      <c r="G408" s="207" t="e">
        <f t="shared" si="129"/>
        <v>#VALUE!</v>
      </c>
      <c r="H408" s="176" t="str">
        <f t="shared" si="145"/>
        <v/>
      </c>
      <c r="I408" s="27" t="str">
        <f t="shared" si="130"/>
        <v>3,0*</v>
      </c>
      <c r="J408" s="208">
        <v>3</v>
      </c>
      <c r="K408" s="24" t="s">
        <v>798</v>
      </c>
      <c r="L408" s="2">
        <f t="shared" si="131"/>
        <v>0</v>
      </c>
      <c r="M408" s="5">
        <f t="shared" si="132"/>
        <v>3.1</v>
      </c>
      <c r="N408" s="196">
        <f t="shared" si="133"/>
        <v>0</v>
      </c>
      <c r="O408" s="196">
        <f t="shared" si="134"/>
        <v>0</v>
      </c>
      <c r="P408" s="17" t="str">
        <f t="shared" si="135"/>
        <v/>
      </c>
      <c r="Q408" s="16" t="str">
        <f t="shared" si="136"/>
        <v>n/a</v>
      </c>
      <c r="R408" s="10" t="e">
        <f t="shared" si="137"/>
        <v>#VALUE!</v>
      </c>
      <c r="S408" s="25">
        <f t="shared" si="138"/>
        <v>0</v>
      </c>
      <c r="T408" s="11">
        <f t="shared" si="139"/>
        <v>0</v>
      </c>
      <c r="U408" s="12" t="str">
        <f t="shared" si="140"/>
        <v xml:space="preserve"> </v>
      </c>
      <c r="V408" s="13">
        <f t="shared" si="141"/>
        <v>0</v>
      </c>
      <c r="W408" s="53">
        <f t="shared" si="142"/>
        <v>0</v>
      </c>
      <c r="X408" s="54">
        <f t="shared" si="143"/>
        <v>0</v>
      </c>
      <c r="Y408" s="15" t="str">
        <f t="shared" si="144"/>
        <v>-</v>
      </c>
      <c r="Z408" s="54" t="s">
        <v>797</v>
      </c>
      <c r="AA408" s="12">
        <v>0</v>
      </c>
      <c r="AB408" s="54" t="s">
        <v>797</v>
      </c>
      <c r="AC408" s="12">
        <v>0</v>
      </c>
      <c r="AD408" s="54" t="s">
        <v>797</v>
      </c>
      <c r="AE408" s="12">
        <v>0</v>
      </c>
      <c r="AF408" s="54" t="s">
        <v>797</v>
      </c>
      <c r="AG408" s="12">
        <v>0</v>
      </c>
      <c r="AH408" s="54" t="s">
        <v>797</v>
      </c>
      <c r="AI408" s="12">
        <v>0</v>
      </c>
      <c r="AJ408" s="54" t="s">
        <v>797</v>
      </c>
      <c r="AK408" s="12">
        <v>0</v>
      </c>
      <c r="AL408" s="54" t="s">
        <v>797</v>
      </c>
      <c r="AM408" s="12">
        <v>0</v>
      </c>
      <c r="AN408" s="54" t="s">
        <v>797</v>
      </c>
      <c r="AO408" s="12">
        <v>0</v>
      </c>
      <c r="AP408" s="183" t="s">
        <v>870</v>
      </c>
      <c r="AQ408" s="194">
        <v>3</v>
      </c>
      <c r="AR408" s="195" t="s">
        <v>798</v>
      </c>
      <c r="AS408" s="180">
        <v>0</v>
      </c>
      <c r="AT408" s="181">
        <v>3.1</v>
      </c>
      <c r="AU408" s="188">
        <v>0</v>
      </c>
      <c r="AV408" s="188">
        <v>0</v>
      </c>
      <c r="AW408" s="188" t="s">
        <v>797</v>
      </c>
      <c r="AX408" s="95" t="s">
        <v>897</v>
      </c>
      <c r="AY408" s="96" t="e">
        <v>#VALUE!</v>
      </c>
      <c r="AZ408" s="97">
        <v>0</v>
      </c>
    </row>
    <row r="409" spans="3:52" ht="15" customHeight="1" x14ac:dyDescent="0.25">
      <c r="C409" s="90">
        <f t="shared" si="126"/>
        <v>269</v>
      </c>
      <c r="D409" s="3" t="s">
        <v>876</v>
      </c>
      <c r="E409" s="225" t="str">
        <f>_xlfn.XLOOKUP(D409, '[1]Парный рейтинг'!$D$10:$D$826,'[1]Парный рейтинг'!$P$10:$P$826, "")</f>
        <v/>
      </c>
      <c r="F409" s="172" t="str">
        <f t="shared" si="128"/>
        <v/>
      </c>
      <c r="G409" s="207" t="e">
        <f t="shared" si="129"/>
        <v>#VALUE!</v>
      </c>
      <c r="H409" s="176" t="str">
        <f t="shared" si="145"/>
        <v/>
      </c>
      <c r="I409" s="27" t="str">
        <f t="shared" si="130"/>
        <v>3,0*</v>
      </c>
      <c r="J409" s="208">
        <v>3</v>
      </c>
      <c r="K409" s="24" t="s">
        <v>798</v>
      </c>
      <c r="L409" s="201">
        <f t="shared" si="131"/>
        <v>0</v>
      </c>
      <c r="M409" s="200">
        <f t="shared" si="132"/>
        <v>3.1</v>
      </c>
      <c r="N409" s="202">
        <f t="shared" si="133"/>
        <v>0</v>
      </c>
      <c r="O409" s="202">
        <f t="shared" si="134"/>
        <v>0</v>
      </c>
      <c r="P409" s="17" t="str">
        <f t="shared" si="135"/>
        <v/>
      </c>
      <c r="Q409" s="16" t="str">
        <f t="shared" si="136"/>
        <v>n/a</v>
      </c>
      <c r="R409" s="10" t="e">
        <f t="shared" si="137"/>
        <v>#VALUE!</v>
      </c>
      <c r="S409" s="25">
        <f t="shared" si="138"/>
        <v>0</v>
      </c>
      <c r="T409" s="11">
        <f t="shared" si="139"/>
        <v>0</v>
      </c>
      <c r="U409" s="12" t="str">
        <f t="shared" si="140"/>
        <v xml:space="preserve"> </v>
      </c>
      <c r="V409" s="13">
        <f t="shared" si="141"/>
        <v>0</v>
      </c>
      <c r="W409" s="53">
        <f t="shared" si="142"/>
        <v>0</v>
      </c>
      <c r="X409" s="54">
        <f t="shared" si="143"/>
        <v>0</v>
      </c>
      <c r="Y409" s="15" t="str">
        <f t="shared" si="144"/>
        <v>-</v>
      </c>
      <c r="Z409" s="54" t="s">
        <v>797</v>
      </c>
      <c r="AA409" s="12">
        <v>0</v>
      </c>
      <c r="AB409" s="54" t="s">
        <v>797</v>
      </c>
      <c r="AC409" s="12">
        <v>0</v>
      </c>
      <c r="AD409" s="54" t="s">
        <v>797</v>
      </c>
      <c r="AE409" s="12">
        <v>0</v>
      </c>
      <c r="AF409" s="54" t="s">
        <v>797</v>
      </c>
      <c r="AG409" s="12">
        <v>0</v>
      </c>
      <c r="AH409" s="54" t="s">
        <v>797</v>
      </c>
      <c r="AI409" s="12">
        <v>0</v>
      </c>
      <c r="AJ409" s="54" t="s">
        <v>797</v>
      </c>
      <c r="AK409" s="12">
        <v>0</v>
      </c>
      <c r="AL409" s="54" t="s">
        <v>797</v>
      </c>
      <c r="AM409" s="12">
        <v>0</v>
      </c>
      <c r="AN409" s="54" t="s">
        <v>797</v>
      </c>
      <c r="AO409" s="12">
        <v>0</v>
      </c>
      <c r="AP409" s="185" t="s">
        <v>870</v>
      </c>
      <c r="AQ409" s="194">
        <v>3</v>
      </c>
      <c r="AR409" s="203" t="s">
        <v>798</v>
      </c>
      <c r="AS409" s="180">
        <v>0</v>
      </c>
      <c r="AT409" s="181">
        <v>3.1</v>
      </c>
      <c r="AU409" s="188">
        <v>3</v>
      </c>
      <c r="AV409" s="188">
        <v>0</v>
      </c>
      <c r="AW409" s="188" t="s">
        <v>918</v>
      </c>
      <c r="AX409" s="95" t="s">
        <v>897</v>
      </c>
      <c r="AY409" s="96" t="e">
        <v>#VALUE!</v>
      </c>
      <c r="AZ409" s="97">
        <v>0</v>
      </c>
    </row>
    <row r="410" spans="3:52" ht="15" customHeight="1" x14ac:dyDescent="0.25">
      <c r="C410" s="90">
        <f t="shared" si="126"/>
        <v>270</v>
      </c>
      <c r="D410" s="3" t="s">
        <v>883</v>
      </c>
      <c r="E410" s="225" t="str">
        <f>_xlfn.XLOOKUP(D410, '[1]Парный рейтинг'!$D$10:$D$826,'[1]Парный рейтинг'!$P$10:$P$826, "")</f>
        <v/>
      </c>
      <c r="F410" s="172" t="str">
        <f t="shared" si="128"/>
        <v/>
      </c>
      <c r="G410" s="207" t="e">
        <f t="shared" si="129"/>
        <v>#VALUE!</v>
      </c>
      <c r="H410" s="176" t="str">
        <f t="shared" si="145"/>
        <v/>
      </c>
      <c r="I410" s="27" t="str">
        <f t="shared" si="130"/>
        <v>3,0*</v>
      </c>
      <c r="J410" s="208">
        <v>3</v>
      </c>
      <c r="K410" s="24" t="s">
        <v>798</v>
      </c>
      <c r="L410" s="201">
        <f t="shared" si="131"/>
        <v>0</v>
      </c>
      <c r="M410" s="200">
        <f t="shared" si="132"/>
        <v>3.1</v>
      </c>
      <c r="N410" s="202">
        <f t="shared" si="133"/>
        <v>0</v>
      </c>
      <c r="O410" s="202">
        <f t="shared" si="134"/>
        <v>0</v>
      </c>
      <c r="P410" s="17" t="str">
        <f t="shared" si="135"/>
        <v/>
      </c>
      <c r="Q410" s="16" t="str">
        <f t="shared" si="136"/>
        <v>n/a</v>
      </c>
      <c r="R410" s="10" t="e">
        <f t="shared" si="137"/>
        <v>#VALUE!</v>
      </c>
      <c r="S410" s="25">
        <f t="shared" si="138"/>
        <v>0</v>
      </c>
      <c r="T410" s="11">
        <f t="shared" si="139"/>
        <v>0</v>
      </c>
      <c r="U410" s="12" t="str">
        <f t="shared" si="140"/>
        <v xml:space="preserve"> </v>
      </c>
      <c r="V410" s="13">
        <f t="shared" si="141"/>
        <v>0</v>
      </c>
      <c r="W410" s="53">
        <f t="shared" si="142"/>
        <v>0</v>
      </c>
      <c r="X410" s="54">
        <f t="shared" si="143"/>
        <v>0</v>
      </c>
      <c r="Y410" s="15" t="str">
        <f t="shared" si="144"/>
        <v>-</v>
      </c>
      <c r="Z410" s="54" t="s">
        <v>797</v>
      </c>
      <c r="AA410" s="12">
        <v>0</v>
      </c>
      <c r="AB410" s="54" t="s">
        <v>797</v>
      </c>
      <c r="AC410" s="12">
        <v>0</v>
      </c>
      <c r="AD410" s="54" t="s">
        <v>797</v>
      </c>
      <c r="AE410" s="12">
        <v>0</v>
      </c>
      <c r="AF410" s="54" t="s">
        <v>797</v>
      </c>
      <c r="AG410" s="12">
        <v>0</v>
      </c>
      <c r="AH410" s="54" t="s">
        <v>797</v>
      </c>
      <c r="AI410" s="12">
        <v>0</v>
      </c>
      <c r="AJ410" s="54" t="s">
        <v>797</v>
      </c>
      <c r="AK410" s="12">
        <v>0</v>
      </c>
      <c r="AL410" s="54" t="s">
        <v>797</v>
      </c>
      <c r="AM410" s="12">
        <v>0</v>
      </c>
      <c r="AN410" s="54" t="s">
        <v>797</v>
      </c>
      <c r="AO410" s="12">
        <v>0</v>
      </c>
      <c r="AP410" s="185" t="s">
        <v>870</v>
      </c>
      <c r="AQ410" s="194">
        <v>3</v>
      </c>
      <c r="AR410" s="203" t="s">
        <v>798</v>
      </c>
      <c r="AS410" s="180">
        <v>0</v>
      </c>
      <c r="AT410" s="181">
        <v>3.1</v>
      </c>
      <c r="AU410" s="188">
        <v>3</v>
      </c>
      <c r="AV410" s="188">
        <v>0</v>
      </c>
      <c r="AW410" s="188" t="s">
        <v>918</v>
      </c>
      <c r="AX410" s="95" t="s">
        <v>897</v>
      </c>
      <c r="AY410" s="96" t="e">
        <v>#VALUE!</v>
      </c>
      <c r="AZ410" s="97">
        <v>0</v>
      </c>
    </row>
    <row r="411" spans="3:52" ht="15" customHeight="1" x14ac:dyDescent="0.25">
      <c r="C411" s="90">
        <f t="shared" si="126"/>
        <v>271</v>
      </c>
      <c r="D411" s="3" t="s">
        <v>413</v>
      </c>
      <c r="E411" s="225" t="str">
        <f>_xlfn.XLOOKUP(D411, '[1]Парный рейтинг'!$D$10:$D$826,'[1]Парный рейтинг'!$P$10:$P$826, "")</f>
        <v/>
      </c>
      <c r="F411" s="172" t="str">
        <f t="shared" si="128"/>
        <v/>
      </c>
      <c r="G411" s="207" t="e">
        <f t="shared" si="129"/>
        <v>#VALUE!</v>
      </c>
      <c r="H411" s="176" t="str">
        <f t="shared" si="145"/>
        <v/>
      </c>
      <c r="I411" s="27" t="str">
        <f t="shared" si="130"/>
        <v>3,0*</v>
      </c>
      <c r="J411" s="208">
        <v>3</v>
      </c>
      <c r="K411" s="24" t="s">
        <v>798</v>
      </c>
      <c r="L411" s="2">
        <f t="shared" si="131"/>
        <v>0</v>
      </c>
      <c r="M411" s="5">
        <f t="shared" si="132"/>
        <v>3.1</v>
      </c>
      <c r="N411" s="196">
        <f t="shared" si="133"/>
        <v>0</v>
      </c>
      <c r="O411" s="196">
        <f t="shared" si="134"/>
        <v>0</v>
      </c>
      <c r="P411" s="17" t="str">
        <f t="shared" si="135"/>
        <v/>
      </c>
      <c r="Q411" s="16" t="str">
        <f t="shared" si="136"/>
        <v>n/a</v>
      </c>
      <c r="R411" s="10" t="e">
        <f t="shared" si="137"/>
        <v>#VALUE!</v>
      </c>
      <c r="S411" s="25">
        <f t="shared" si="138"/>
        <v>0</v>
      </c>
      <c r="T411" s="11">
        <f t="shared" si="139"/>
        <v>0</v>
      </c>
      <c r="U411" s="12" t="str">
        <f t="shared" si="140"/>
        <v xml:space="preserve"> </v>
      </c>
      <c r="V411" s="13">
        <f t="shared" si="141"/>
        <v>0</v>
      </c>
      <c r="W411" s="53">
        <f t="shared" si="142"/>
        <v>0</v>
      </c>
      <c r="X411" s="54">
        <f t="shared" si="143"/>
        <v>0</v>
      </c>
      <c r="Y411" s="15" t="str">
        <f t="shared" si="144"/>
        <v>-</v>
      </c>
      <c r="Z411" s="54" t="s">
        <v>797</v>
      </c>
      <c r="AA411" s="12">
        <v>0</v>
      </c>
      <c r="AB411" s="54" t="s">
        <v>797</v>
      </c>
      <c r="AC411" s="12">
        <v>0</v>
      </c>
      <c r="AD411" s="54" t="s">
        <v>797</v>
      </c>
      <c r="AE411" s="12">
        <v>0</v>
      </c>
      <c r="AF411" s="54" t="s">
        <v>797</v>
      </c>
      <c r="AG411" s="12">
        <v>0</v>
      </c>
      <c r="AH411" s="54" t="s">
        <v>797</v>
      </c>
      <c r="AI411" s="12">
        <v>0</v>
      </c>
      <c r="AJ411" s="54" t="s">
        <v>797</v>
      </c>
      <c r="AK411" s="12">
        <v>0</v>
      </c>
      <c r="AL411" s="54" t="s">
        <v>797</v>
      </c>
      <c r="AM411" s="12">
        <v>0</v>
      </c>
      <c r="AN411" s="54" t="s">
        <v>797</v>
      </c>
      <c r="AO411" s="12">
        <v>0</v>
      </c>
      <c r="AP411" s="183" t="s">
        <v>870</v>
      </c>
      <c r="AQ411" s="194">
        <v>3</v>
      </c>
      <c r="AR411" s="195" t="s">
        <v>798</v>
      </c>
      <c r="AS411" s="180">
        <v>0</v>
      </c>
      <c r="AT411" s="181">
        <v>3.1</v>
      </c>
      <c r="AU411" s="188">
        <v>0</v>
      </c>
      <c r="AV411" s="188">
        <v>0</v>
      </c>
      <c r="AW411" s="188" t="s">
        <v>797</v>
      </c>
      <c r="AX411" s="95" t="s">
        <v>897</v>
      </c>
      <c r="AY411" s="96" t="e">
        <v>#VALUE!</v>
      </c>
      <c r="AZ411" s="97">
        <v>0</v>
      </c>
    </row>
    <row r="412" spans="3:52" ht="15" customHeight="1" x14ac:dyDescent="0.25">
      <c r="C412" s="90">
        <f t="shared" si="126"/>
        <v>272</v>
      </c>
      <c r="D412" s="3" t="s">
        <v>926</v>
      </c>
      <c r="E412" s="225" t="str">
        <f>_xlfn.XLOOKUP(D412, '[1]Парный рейтинг'!$D$10:$D$826,'[1]Парный рейтинг'!$P$10:$P$826, "")</f>
        <v/>
      </c>
      <c r="F412" s="172" t="str">
        <f t="shared" si="128"/>
        <v/>
      </c>
      <c r="G412" s="207" t="e">
        <f t="shared" si="129"/>
        <v>#VALUE!</v>
      </c>
      <c r="H412" s="176" t="str">
        <f t="shared" si="145"/>
        <v/>
      </c>
      <c r="I412" s="27" t="str">
        <f t="shared" si="130"/>
        <v>3,0*</v>
      </c>
      <c r="J412" s="208">
        <v>3</v>
      </c>
      <c r="K412" s="24" t="s">
        <v>798</v>
      </c>
      <c r="L412" s="2">
        <f t="shared" si="131"/>
        <v>0</v>
      </c>
      <c r="M412" s="5">
        <f t="shared" si="132"/>
        <v>3.1</v>
      </c>
      <c r="N412" s="196">
        <f t="shared" si="133"/>
        <v>0</v>
      </c>
      <c r="O412" s="196">
        <f t="shared" si="134"/>
        <v>0</v>
      </c>
      <c r="P412" s="17" t="str">
        <f t="shared" si="135"/>
        <v/>
      </c>
      <c r="Q412" s="16" t="str">
        <f t="shared" si="136"/>
        <v>n/a</v>
      </c>
      <c r="R412" s="10" t="e">
        <f t="shared" si="137"/>
        <v>#VALUE!</v>
      </c>
      <c r="S412" s="25">
        <f t="shared" si="138"/>
        <v>0</v>
      </c>
      <c r="T412" s="11">
        <f t="shared" si="139"/>
        <v>0</v>
      </c>
      <c r="U412" s="12" t="str">
        <f t="shared" si="140"/>
        <v xml:space="preserve"> </v>
      </c>
      <c r="V412" s="13">
        <f t="shared" si="141"/>
        <v>0</v>
      </c>
      <c r="W412" s="53">
        <f t="shared" si="142"/>
        <v>0</v>
      </c>
      <c r="X412" s="54">
        <f t="shared" si="143"/>
        <v>0</v>
      </c>
      <c r="Y412" s="15" t="str">
        <f t="shared" si="144"/>
        <v>-</v>
      </c>
      <c r="Z412" s="54" t="s">
        <v>797</v>
      </c>
      <c r="AA412" s="12">
        <v>0</v>
      </c>
      <c r="AB412" s="54" t="s">
        <v>797</v>
      </c>
      <c r="AC412" s="12">
        <v>0</v>
      </c>
      <c r="AD412" s="54" t="s">
        <v>797</v>
      </c>
      <c r="AE412" s="12">
        <v>0</v>
      </c>
      <c r="AF412" s="54" t="s">
        <v>797</v>
      </c>
      <c r="AG412" s="12">
        <v>0</v>
      </c>
      <c r="AH412" s="54" t="s">
        <v>797</v>
      </c>
      <c r="AI412" s="12">
        <v>0</v>
      </c>
      <c r="AJ412" s="54" t="s">
        <v>797</v>
      </c>
      <c r="AK412" s="12">
        <v>0</v>
      </c>
      <c r="AL412" s="54" t="s">
        <v>797</v>
      </c>
      <c r="AM412" s="12">
        <v>0</v>
      </c>
      <c r="AN412" s="54" t="s">
        <v>797</v>
      </c>
      <c r="AO412" s="12">
        <v>0</v>
      </c>
      <c r="AP412" s="183" t="s">
        <v>870</v>
      </c>
      <c r="AQ412" s="194">
        <v>3</v>
      </c>
      <c r="AR412" s="195" t="s">
        <v>798</v>
      </c>
      <c r="AS412" s="180">
        <v>0</v>
      </c>
      <c r="AT412" s="181">
        <v>3.1</v>
      </c>
      <c r="AU412" s="188">
        <v>0</v>
      </c>
      <c r="AV412" s="188">
        <v>0</v>
      </c>
      <c r="AW412" s="188" t="s">
        <v>797</v>
      </c>
      <c r="AX412" s="95" t="s">
        <v>897</v>
      </c>
      <c r="AY412" s="96" t="e">
        <v>#VALUE!</v>
      </c>
      <c r="AZ412" s="97">
        <v>0</v>
      </c>
    </row>
    <row r="413" spans="3:52" ht="15" customHeight="1" x14ac:dyDescent="0.25">
      <c r="C413" s="90">
        <f t="shared" ref="C413:C476" si="146">C412+1</f>
        <v>273</v>
      </c>
      <c r="D413" s="3" t="s">
        <v>177</v>
      </c>
      <c r="E413" s="225" t="str">
        <f>_xlfn.XLOOKUP(D413, '[1]Парный рейтинг'!$D$10:$D$826,'[1]Парный рейтинг'!$P$10:$P$826, "")</f>
        <v>3*</v>
      </c>
      <c r="F413" s="172" t="str">
        <f t="shared" si="128"/>
        <v>3*</v>
      </c>
      <c r="G413" s="207">
        <f t="shared" si="129"/>
        <v>3</v>
      </c>
      <c r="H413" s="176" t="str">
        <f t="shared" si="145"/>
        <v>*</v>
      </c>
      <c r="I413" s="27" t="str">
        <f t="shared" si="130"/>
        <v>3,0*</v>
      </c>
      <c r="J413" s="208">
        <v>3</v>
      </c>
      <c r="K413" s="226" t="s">
        <v>798</v>
      </c>
      <c r="L413" s="2">
        <f t="shared" si="131"/>
        <v>0</v>
      </c>
      <c r="M413" s="5">
        <f t="shared" si="132"/>
        <v>3.1</v>
      </c>
      <c r="N413" s="196">
        <f t="shared" si="133"/>
        <v>-0.5</v>
      </c>
      <c r="O413" s="196">
        <f t="shared" si="134"/>
        <v>1</v>
      </c>
      <c r="P413" s="17" t="str">
        <f t="shared" si="135"/>
        <v>–0,5 +*</v>
      </c>
      <c r="Q413" s="16" t="str">
        <f t="shared" si="136"/>
        <v>n/a</v>
      </c>
      <c r="R413" s="10" t="e">
        <f t="shared" si="137"/>
        <v>#VALUE!</v>
      </c>
      <c r="S413" s="25">
        <f t="shared" si="138"/>
        <v>0</v>
      </c>
      <c r="T413" s="11">
        <f t="shared" si="139"/>
        <v>0</v>
      </c>
      <c r="U413" s="12" t="str">
        <f t="shared" si="140"/>
        <v xml:space="preserve"> </v>
      </c>
      <c r="V413" s="13">
        <f t="shared" si="141"/>
        <v>0</v>
      </c>
      <c r="W413" s="53">
        <f t="shared" si="142"/>
        <v>0</v>
      </c>
      <c r="X413" s="54">
        <f t="shared" si="143"/>
        <v>0</v>
      </c>
      <c r="Y413" s="15" t="str">
        <f t="shared" si="144"/>
        <v>-</v>
      </c>
      <c r="Z413" s="54" t="s">
        <v>797</v>
      </c>
      <c r="AA413" s="12">
        <v>0</v>
      </c>
      <c r="AB413" s="54" t="s">
        <v>797</v>
      </c>
      <c r="AC413" s="12">
        <v>0</v>
      </c>
      <c r="AD413" s="54" t="s">
        <v>797</v>
      </c>
      <c r="AE413" s="12">
        <v>0</v>
      </c>
      <c r="AF413" s="54" t="s">
        <v>797</v>
      </c>
      <c r="AG413" s="12">
        <v>0</v>
      </c>
      <c r="AH413" s="54" t="s">
        <v>797</v>
      </c>
      <c r="AI413" s="12">
        <v>0</v>
      </c>
      <c r="AJ413" s="54" t="s">
        <v>797</v>
      </c>
      <c r="AK413" s="12">
        <v>0</v>
      </c>
      <c r="AL413" s="54" t="s">
        <v>797</v>
      </c>
      <c r="AM413" s="12">
        <v>0</v>
      </c>
      <c r="AN413" s="54" t="s">
        <v>797</v>
      </c>
      <c r="AO413" s="12">
        <v>0</v>
      </c>
      <c r="AP413" s="183" t="s">
        <v>895</v>
      </c>
      <c r="AQ413" s="194">
        <v>3.5</v>
      </c>
      <c r="AR413" s="195" t="s">
        <v>797</v>
      </c>
      <c r="AS413" s="180">
        <v>0</v>
      </c>
      <c r="AT413" s="181">
        <v>3.5</v>
      </c>
      <c r="AU413" s="188">
        <v>0</v>
      </c>
      <c r="AV413" s="188">
        <v>0</v>
      </c>
      <c r="AW413" s="188" t="s">
        <v>797</v>
      </c>
      <c r="AX413" s="95" t="s">
        <v>897</v>
      </c>
      <c r="AY413" s="96" t="e">
        <v>#VALUE!</v>
      </c>
      <c r="AZ413" s="97">
        <v>0</v>
      </c>
    </row>
    <row r="414" spans="3:52" ht="15" customHeight="1" x14ac:dyDescent="0.25">
      <c r="C414" s="90">
        <f t="shared" si="146"/>
        <v>274</v>
      </c>
      <c r="D414" s="3" t="s">
        <v>406</v>
      </c>
      <c r="E414" s="225" t="str">
        <f>_xlfn.XLOOKUP(D414, '[1]Парный рейтинг'!$D$10:$D$826,'[1]Парный рейтинг'!$P$10:$P$826, "")</f>
        <v/>
      </c>
      <c r="F414" s="172" t="str">
        <f t="shared" si="128"/>
        <v/>
      </c>
      <c r="G414" s="207" t="e">
        <f t="shared" si="129"/>
        <v>#VALUE!</v>
      </c>
      <c r="H414" s="176" t="str">
        <f t="shared" si="145"/>
        <v/>
      </c>
      <c r="I414" s="27" t="str">
        <f t="shared" si="130"/>
        <v>3,0*</v>
      </c>
      <c r="J414" s="208">
        <v>3</v>
      </c>
      <c r="K414" s="24" t="s">
        <v>798</v>
      </c>
      <c r="L414" s="2">
        <f t="shared" si="131"/>
        <v>0</v>
      </c>
      <c r="M414" s="5">
        <f t="shared" si="132"/>
        <v>3.1</v>
      </c>
      <c r="N414" s="196">
        <f t="shared" si="133"/>
        <v>0</v>
      </c>
      <c r="O414" s="196">
        <f t="shared" si="134"/>
        <v>0</v>
      </c>
      <c r="P414" s="17" t="str">
        <f t="shared" si="135"/>
        <v/>
      </c>
      <c r="Q414" s="16" t="str">
        <f t="shared" si="136"/>
        <v>n/a</v>
      </c>
      <c r="R414" s="10" t="e">
        <f t="shared" si="137"/>
        <v>#VALUE!</v>
      </c>
      <c r="S414" s="25">
        <f t="shared" si="138"/>
        <v>0</v>
      </c>
      <c r="T414" s="11">
        <f t="shared" si="139"/>
        <v>0</v>
      </c>
      <c r="U414" s="12" t="str">
        <f t="shared" si="140"/>
        <v xml:space="preserve"> </v>
      </c>
      <c r="V414" s="13">
        <f t="shared" si="141"/>
        <v>0</v>
      </c>
      <c r="W414" s="53">
        <f t="shared" si="142"/>
        <v>0</v>
      </c>
      <c r="X414" s="54">
        <f t="shared" si="143"/>
        <v>0</v>
      </c>
      <c r="Y414" s="15" t="str">
        <f t="shared" si="144"/>
        <v>-</v>
      </c>
      <c r="Z414" s="54" t="s">
        <v>797</v>
      </c>
      <c r="AA414" s="12">
        <v>0</v>
      </c>
      <c r="AB414" s="54" t="s">
        <v>797</v>
      </c>
      <c r="AC414" s="12">
        <v>0</v>
      </c>
      <c r="AD414" s="54" t="s">
        <v>797</v>
      </c>
      <c r="AE414" s="12">
        <v>0</v>
      </c>
      <c r="AF414" s="54" t="s">
        <v>797</v>
      </c>
      <c r="AG414" s="12">
        <v>0</v>
      </c>
      <c r="AH414" s="54" t="s">
        <v>797</v>
      </c>
      <c r="AI414" s="12">
        <v>0</v>
      </c>
      <c r="AJ414" s="54" t="s">
        <v>797</v>
      </c>
      <c r="AK414" s="12">
        <v>0</v>
      </c>
      <c r="AL414" s="54" t="s">
        <v>797</v>
      </c>
      <c r="AM414" s="12">
        <v>0</v>
      </c>
      <c r="AN414" s="54" t="s">
        <v>797</v>
      </c>
      <c r="AO414" s="12">
        <v>0</v>
      </c>
      <c r="AP414" s="183" t="s">
        <v>870</v>
      </c>
      <c r="AQ414" s="194">
        <v>3</v>
      </c>
      <c r="AR414" s="195" t="s">
        <v>798</v>
      </c>
      <c r="AS414" s="180">
        <v>0</v>
      </c>
      <c r="AT414" s="181">
        <v>3.1</v>
      </c>
      <c r="AU414" s="188">
        <v>0</v>
      </c>
      <c r="AV414" s="188">
        <v>0</v>
      </c>
      <c r="AW414" s="188" t="s">
        <v>797</v>
      </c>
      <c r="AX414" s="95" t="s">
        <v>897</v>
      </c>
      <c r="AY414" s="96" t="e">
        <v>#VALUE!</v>
      </c>
      <c r="AZ414" s="97">
        <v>0</v>
      </c>
    </row>
    <row r="415" spans="3:52" ht="15" customHeight="1" x14ac:dyDescent="0.25">
      <c r="C415" s="90">
        <f t="shared" si="146"/>
        <v>275</v>
      </c>
      <c r="D415" s="3" t="s">
        <v>332</v>
      </c>
      <c r="E415" s="225" t="str">
        <f>_xlfn.XLOOKUP(D415, '[1]Парный рейтинг'!$D$10:$D$826,'[1]Парный рейтинг'!$P$10:$P$826, "")</f>
        <v/>
      </c>
      <c r="F415" s="172" t="str">
        <f t="shared" si="128"/>
        <v/>
      </c>
      <c r="G415" s="207" t="e">
        <f t="shared" si="129"/>
        <v>#VALUE!</v>
      </c>
      <c r="H415" s="176" t="str">
        <f t="shared" si="145"/>
        <v/>
      </c>
      <c r="I415" s="27" t="str">
        <f t="shared" si="130"/>
        <v>3,0*</v>
      </c>
      <c r="J415" s="208">
        <v>3</v>
      </c>
      <c r="K415" s="24" t="s">
        <v>798</v>
      </c>
      <c r="L415" s="2">
        <f t="shared" si="131"/>
        <v>0</v>
      </c>
      <c r="M415" s="5">
        <f t="shared" si="132"/>
        <v>3.1</v>
      </c>
      <c r="N415" s="196">
        <f t="shared" si="133"/>
        <v>0</v>
      </c>
      <c r="O415" s="196">
        <f t="shared" si="134"/>
        <v>0</v>
      </c>
      <c r="P415" s="17" t="str">
        <f t="shared" si="135"/>
        <v/>
      </c>
      <c r="Q415" s="16" t="str">
        <f t="shared" si="136"/>
        <v>n/a</v>
      </c>
      <c r="R415" s="10" t="e">
        <f t="shared" si="137"/>
        <v>#VALUE!</v>
      </c>
      <c r="S415" s="25">
        <f t="shared" si="138"/>
        <v>0</v>
      </c>
      <c r="T415" s="11">
        <f t="shared" si="139"/>
        <v>0</v>
      </c>
      <c r="U415" s="12" t="str">
        <f t="shared" si="140"/>
        <v xml:space="preserve"> </v>
      </c>
      <c r="V415" s="13">
        <f t="shared" si="141"/>
        <v>0</v>
      </c>
      <c r="W415" s="53">
        <f t="shared" si="142"/>
        <v>0</v>
      </c>
      <c r="X415" s="54">
        <f t="shared" si="143"/>
        <v>0</v>
      </c>
      <c r="Y415" s="15" t="str">
        <f t="shared" si="144"/>
        <v>-</v>
      </c>
      <c r="Z415" s="54" t="s">
        <v>797</v>
      </c>
      <c r="AA415" s="12">
        <v>0</v>
      </c>
      <c r="AB415" s="54" t="s">
        <v>797</v>
      </c>
      <c r="AC415" s="12">
        <v>0</v>
      </c>
      <c r="AD415" s="54" t="s">
        <v>797</v>
      </c>
      <c r="AE415" s="12">
        <v>0</v>
      </c>
      <c r="AF415" s="54" t="s">
        <v>797</v>
      </c>
      <c r="AG415" s="12">
        <v>0</v>
      </c>
      <c r="AH415" s="54" t="s">
        <v>797</v>
      </c>
      <c r="AI415" s="12">
        <v>0</v>
      </c>
      <c r="AJ415" s="54" t="s">
        <v>797</v>
      </c>
      <c r="AK415" s="12">
        <v>0</v>
      </c>
      <c r="AL415" s="54" t="s">
        <v>797</v>
      </c>
      <c r="AM415" s="12">
        <v>0</v>
      </c>
      <c r="AN415" s="54" t="s">
        <v>797</v>
      </c>
      <c r="AO415" s="12">
        <v>0</v>
      </c>
      <c r="AP415" s="183" t="s">
        <v>870</v>
      </c>
      <c r="AQ415" s="194">
        <v>3</v>
      </c>
      <c r="AR415" s="195" t="s">
        <v>798</v>
      </c>
      <c r="AS415" s="180">
        <v>0</v>
      </c>
      <c r="AT415" s="181">
        <v>3.1</v>
      </c>
      <c r="AU415" s="188">
        <v>0</v>
      </c>
      <c r="AV415" s="188">
        <v>0</v>
      </c>
      <c r="AW415" s="188" t="s">
        <v>797</v>
      </c>
      <c r="AX415" s="95" t="s">
        <v>897</v>
      </c>
      <c r="AY415" s="96" t="e">
        <v>#VALUE!</v>
      </c>
      <c r="AZ415" s="97">
        <v>0</v>
      </c>
    </row>
    <row r="416" spans="3:52" ht="15" customHeight="1" x14ac:dyDescent="0.25">
      <c r="C416" s="90">
        <f t="shared" si="146"/>
        <v>276</v>
      </c>
      <c r="D416" s="3" t="s">
        <v>378</v>
      </c>
      <c r="E416" s="225" t="str">
        <f>_xlfn.XLOOKUP(D416, '[1]Парный рейтинг'!$D$10:$D$826,'[1]Парный рейтинг'!$P$10:$P$826, "")</f>
        <v/>
      </c>
      <c r="F416" s="172" t="str">
        <f t="shared" si="128"/>
        <v/>
      </c>
      <c r="G416" s="207" t="e">
        <f t="shared" si="129"/>
        <v>#VALUE!</v>
      </c>
      <c r="H416" s="176" t="str">
        <f t="shared" si="145"/>
        <v/>
      </c>
      <c r="I416" s="27" t="str">
        <f t="shared" si="130"/>
        <v>3,0*</v>
      </c>
      <c r="J416" s="208">
        <v>3</v>
      </c>
      <c r="K416" s="24" t="s">
        <v>798</v>
      </c>
      <c r="L416" s="2">
        <f t="shared" si="131"/>
        <v>0</v>
      </c>
      <c r="M416" s="5">
        <f t="shared" si="132"/>
        <v>3.1</v>
      </c>
      <c r="N416" s="196">
        <f t="shared" si="133"/>
        <v>0</v>
      </c>
      <c r="O416" s="196">
        <f t="shared" si="134"/>
        <v>0</v>
      </c>
      <c r="P416" s="17" t="str">
        <f t="shared" si="135"/>
        <v/>
      </c>
      <c r="Q416" s="16" t="str">
        <f t="shared" si="136"/>
        <v>n/a</v>
      </c>
      <c r="R416" s="10" t="e">
        <f t="shared" si="137"/>
        <v>#VALUE!</v>
      </c>
      <c r="S416" s="25">
        <f t="shared" si="138"/>
        <v>0</v>
      </c>
      <c r="T416" s="11">
        <f t="shared" si="139"/>
        <v>0</v>
      </c>
      <c r="U416" s="12" t="str">
        <f t="shared" si="140"/>
        <v xml:space="preserve"> </v>
      </c>
      <c r="V416" s="13">
        <f t="shared" si="141"/>
        <v>0</v>
      </c>
      <c r="W416" s="53">
        <f t="shared" si="142"/>
        <v>0</v>
      </c>
      <c r="X416" s="54">
        <f t="shared" si="143"/>
        <v>0</v>
      </c>
      <c r="Y416" s="15" t="str">
        <f t="shared" si="144"/>
        <v>-</v>
      </c>
      <c r="Z416" s="54" t="s">
        <v>797</v>
      </c>
      <c r="AA416" s="12">
        <v>0</v>
      </c>
      <c r="AB416" s="54" t="s">
        <v>797</v>
      </c>
      <c r="AC416" s="12">
        <v>0</v>
      </c>
      <c r="AD416" s="54" t="s">
        <v>797</v>
      </c>
      <c r="AE416" s="12">
        <v>0</v>
      </c>
      <c r="AF416" s="54" t="s">
        <v>797</v>
      </c>
      <c r="AG416" s="12">
        <v>0</v>
      </c>
      <c r="AH416" s="54" t="s">
        <v>797</v>
      </c>
      <c r="AI416" s="12">
        <v>0</v>
      </c>
      <c r="AJ416" s="54" t="s">
        <v>797</v>
      </c>
      <c r="AK416" s="12">
        <v>0</v>
      </c>
      <c r="AL416" s="54" t="s">
        <v>797</v>
      </c>
      <c r="AM416" s="12">
        <v>0</v>
      </c>
      <c r="AN416" s="54" t="s">
        <v>797</v>
      </c>
      <c r="AO416" s="12">
        <v>0</v>
      </c>
      <c r="AP416" s="183" t="s">
        <v>870</v>
      </c>
      <c r="AQ416" s="194">
        <v>3</v>
      </c>
      <c r="AR416" s="195" t="s">
        <v>798</v>
      </c>
      <c r="AS416" s="180">
        <v>0</v>
      </c>
      <c r="AT416" s="181">
        <v>3.1</v>
      </c>
      <c r="AU416" s="188">
        <v>0</v>
      </c>
      <c r="AV416" s="188">
        <v>1</v>
      </c>
      <c r="AW416" s="188" t="s">
        <v>906</v>
      </c>
      <c r="AX416" s="95" t="s">
        <v>897</v>
      </c>
      <c r="AY416" s="96" t="e">
        <v>#VALUE!</v>
      </c>
      <c r="AZ416" s="97">
        <v>0</v>
      </c>
    </row>
    <row r="417" spans="3:52" ht="15" customHeight="1" x14ac:dyDescent="0.25">
      <c r="C417" s="90">
        <f t="shared" si="146"/>
        <v>277</v>
      </c>
      <c r="D417" s="3" t="s">
        <v>903</v>
      </c>
      <c r="E417" s="225" t="str">
        <f>_xlfn.XLOOKUP(D417, '[1]Парный рейтинг'!$D$10:$D$826,'[1]Парный рейтинг'!$P$10:$P$826, "")</f>
        <v/>
      </c>
      <c r="F417" s="172" t="str">
        <f t="shared" si="128"/>
        <v/>
      </c>
      <c r="G417" s="207" t="e">
        <f t="shared" si="129"/>
        <v>#VALUE!</v>
      </c>
      <c r="H417" s="176" t="s">
        <v>798</v>
      </c>
      <c r="I417" s="27" t="str">
        <f t="shared" si="130"/>
        <v>3,0*</v>
      </c>
      <c r="J417" s="208">
        <v>3</v>
      </c>
      <c r="K417" s="24" t="s">
        <v>798</v>
      </c>
      <c r="L417" s="2">
        <f t="shared" si="131"/>
        <v>0</v>
      </c>
      <c r="M417" s="5">
        <f t="shared" si="132"/>
        <v>3.1</v>
      </c>
      <c r="N417" s="196">
        <f t="shared" si="133"/>
        <v>0</v>
      </c>
      <c r="O417" s="196">
        <f t="shared" si="134"/>
        <v>0</v>
      </c>
      <c r="P417" s="17" t="str">
        <f t="shared" si="135"/>
        <v/>
      </c>
      <c r="Q417" s="16" t="str">
        <f t="shared" si="136"/>
        <v>n/a</v>
      </c>
      <c r="R417" s="10" t="e">
        <f t="shared" si="137"/>
        <v>#VALUE!</v>
      </c>
      <c r="S417" s="25">
        <f t="shared" si="138"/>
        <v>0</v>
      </c>
      <c r="T417" s="11">
        <f t="shared" si="139"/>
        <v>0</v>
      </c>
      <c r="U417" s="12" t="str">
        <f t="shared" si="140"/>
        <v xml:space="preserve"> </v>
      </c>
      <c r="V417" s="13">
        <f t="shared" si="141"/>
        <v>0</v>
      </c>
      <c r="W417" s="53">
        <f t="shared" si="142"/>
        <v>0</v>
      </c>
      <c r="X417" s="54">
        <f t="shared" si="143"/>
        <v>0</v>
      </c>
      <c r="Y417" s="15" t="str">
        <f t="shared" si="144"/>
        <v>-</v>
      </c>
      <c r="Z417" s="54" t="s">
        <v>797</v>
      </c>
      <c r="AA417" s="12">
        <v>0</v>
      </c>
      <c r="AB417" s="54" t="s">
        <v>797</v>
      </c>
      <c r="AC417" s="12">
        <v>0</v>
      </c>
      <c r="AD417" s="54" t="s">
        <v>797</v>
      </c>
      <c r="AE417" s="12">
        <v>0</v>
      </c>
      <c r="AF417" s="54" t="s">
        <v>797</v>
      </c>
      <c r="AG417" s="12">
        <v>0</v>
      </c>
      <c r="AH417" s="54" t="s">
        <v>797</v>
      </c>
      <c r="AI417" s="12">
        <v>0</v>
      </c>
      <c r="AJ417" s="54" t="s">
        <v>797</v>
      </c>
      <c r="AK417" s="12">
        <v>0</v>
      </c>
      <c r="AL417" s="54" t="s">
        <v>797</v>
      </c>
      <c r="AM417" s="12">
        <v>0</v>
      </c>
      <c r="AN417" s="54" t="s">
        <v>797</v>
      </c>
      <c r="AO417" s="12">
        <v>0</v>
      </c>
      <c r="AP417" s="183" t="s">
        <v>870</v>
      </c>
      <c r="AQ417" s="194">
        <v>3</v>
      </c>
      <c r="AR417" s="195" t="s">
        <v>798</v>
      </c>
      <c r="AS417" s="180">
        <v>0</v>
      </c>
      <c r="AT417" s="181">
        <v>3.1</v>
      </c>
      <c r="AU417" s="188">
        <v>3</v>
      </c>
      <c r="AV417" s="188">
        <v>1</v>
      </c>
      <c r="AW417" s="188" t="s">
        <v>919</v>
      </c>
      <c r="AX417" s="95" t="s">
        <v>897</v>
      </c>
      <c r="AY417" s="96" t="e">
        <v>#VALUE!</v>
      </c>
      <c r="AZ417" s="97">
        <v>0</v>
      </c>
    </row>
    <row r="418" spans="3:52" ht="15" customHeight="1" x14ac:dyDescent="0.25">
      <c r="C418" s="90">
        <f t="shared" si="146"/>
        <v>278</v>
      </c>
      <c r="D418" s="3" t="s">
        <v>319</v>
      </c>
      <c r="E418" s="225" t="str">
        <f>_xlfn.XLOOKUP(D418, '[1]Парный рейтинг'!$D$10:$D$826,'[1]Парный рейтинг'!$P$10:$P$826, "")</f>
        <v/>
      </c>
      <c r="F418" s="172" t="str">
        <f t="shared" si="128"/>
        <v/>
      </c>
      <c r="G418" s="207" t="e">
        <f t="shared" si="129"/>
        <v>#VALUE!</v>
      </c>
      <c r="H418" s="176" t="str">
        <f t="shared" ref="H418:H481" si="147">IF(ISNUMBER(SEARCH("~*", F418)), "*", "")</f>
        <v/>
      </c>
      <c r="I418" s="27" t="str">
        <f t="shared" si="130"/>
        <v>3,0*</v>
      </c>
      <c r="J418" s="208">
        <v>3</v>
      </c>
      <c r="K418" s="24" t="s">
        <v>798</v>
      </c>
      <c r="L418" s="2">
        <f t="shared" si="131"/>
        <v>0</v>
      </c>
      <c r="M418" s="5">
        <f t="shared" si="132"/>
        <v>3.1</v>
      </c>
      <c r="N418" s="196">
        <f t="shared" si="133"/>
        <v>0</v>
      </c>
      <c r="O418" s="196">
        <f t="shared" si="134"/>
        <v>0</v>
      </c>
      <c r="P418" s="17" t="str">
        <f t="shared" si="135"/>
        <v/>
      </c>
      <c r="Q418" s="16" t="str">
        <f t="shared" si="136"/>
        <v>n/a</v>
      </c>
      <c r="R418" s="10" t="e">
        <f t="shared" si="137"/>
        <v>#VALUE!</v>
      </c>
      <c r="S418" s="25">
        <f t="shared" si="138"/>
        <v>0</v>
      </c>
      <c r="T418" s="11">
        <f t="shared" si="139"/>
        <v>0</v>
      </c>
      <c r="U418" s="12" t="str">
        <f t="shared" si="140"/>
        <v xml:space="preserve"> </v>
      </c>
      <c r="V418" s="13">
        <f t="shared" si="141"/>
        <v>0</v>
      </c>
      <c r="W418" s="53">
        <f t="shared" si="142"/>
        <v>0</v>
      </c>
      <c r="X418" s="54">
        <f t="shared" si="143"/>
        <v>0</v>
      </c>
      <c r="Y418" s="15" t="str">
        <f t="shared" si="144"/>
        <v>-</v>
      </c>
      <c r="Z418" s="54" t="s">
        <v>797</v>
      </c>
      <c r="AA418" s="12">
        <v>0</v>
      </c>
      <c r="AB418" s="54" t="s">
        <v>797</v>
      </c>
      <c r="AC418" s="12">
        <v>0</v>
      </c>
      <c r="AD418" s="54" t="s">
        <v>797</v>
      </c>
      <c r="AE418" s="12">
        <v>0</v>
      </c>
      <c r="AF418" s="54" t="s">
        <v>797</v>
      </c>
      <c r="AG418" s="12">
        <v>0</v>
      </c>
      <c r="AH418" s="54" t="s">
        <v>797</v>
      </c>
      <c r="AI418" s="12">
        <v>0</v>
      </c>
      <c r="AJ418" s="54" t="s">
        <v>797</v>
      </c>
      <c r="AK418" s="12">
        <v>0</v>
      </c>
      <c r="AL418" s="54" t="s">
        <v>797</v>
      </c>
      <c r="AM418" s="12">
        <v>0</v>
      </c>
      <c r="AN418" s="54" t="s">
        <v>797</v>
      </c>
      <c r="AO418" s="12">
        <v>0</v>
      </c>
      <c r="AP418" s="183" t="s">
        <v>870</v>
      </c>
      <c r="AQ418" s="194">
        <v>3</v>
      </c>
      <c r="AR418" s="195" t="s">
        <v>798</v>
      </c>
      <c r="AS418" s="180">
        <v>0</v>
      </c>
      <c r="AT418" s="181">
        <v>3.1</v>
      </c>
      <c r="AU418" s="188">
        <v>0</v>
      </c>
      <c r="AV418" s="188">
        <v>0</v>
      </c>
      <c r="AW418" s="188" t="s">
        <v>797</v>
      </c>
      <c r="AX418" s="95" t="s">
        <v>897</v>
      </c>
      <c r="AY418" s="96" t="e">
        <v>#VALUE!</v>
      </c>
      <c r="AZ418" s="97">
        <v>0</v>
      </c>
    </row>
    <row r="419" spans="3:52" ht="15" customHeight="1" x14ac:dyDescent="0.25">
      <c r="C419" s="90">
        <f t="shared" si="146"/>
        <v>279</v>
      </c>
      <c r="D419" s="3" t="s">
        <v>877</v>
      </c>
      <c r="E419" s="225" t="str">
        <f>_xlfn.XLOOKUP(D419, '[1]Парный рейтинг'!$D$10:$D$826,'[1]Парный рейтинг'!$P$10:$P$826, "")</f>
        <v/>
      </c>
      <c r="F419" s="172" t="str">
        <f t="shared" si="128"/>
        <v/>
      </c>
      <c r="G419" s="207" t="e">
        <f t="shared" si="129"/>
        <v>#VALUE!</v>
      </c>
      <c r="H419" s="176" t="str">
        <f t="shared" si="147"/>
        <v/>
      </c>
      <c r="I419" s="27" t="str">
        <f t="shared" si="130"/>
        <v>3,0*</v>
      </c>
      <c r="J419" s="208">
        <v>3</v>
      </c>
      <c r="K419" s="24" t="s">
        <v>798</v>
      </c>
      <c r="L419" s="201">
        <f t="shared" si="131"/>
        <v>0</v>
      </c>
      <c r="M419" s="200">
        <f t="shared" si="132"/>
        <v>3.1</v>
      </c>
      <c r="N419" s="202">
        <f t="shared" si="133"/>
        <v>0</v>
      </c>
      <c r="O419" s="202">
        <f t="shared" si="134"/>
        <v>0</v>
      </c>
      <c r="P419" s="17" t="str">
        <f t="shared" si="135"/>
        <v/>
      </c>
      <c r="Q419" s="16" t="str">
        <f t="shared" si="136"/>
        <v>n/a</v>
      </c>
      <c r="R419" s="10" t="e">
        <f t="shared" si="137"/>
        <v>#VALUE!</v>
      </c>
      <c r="S419" s="25">
        <f t="shared" si="138"/>
        <v>0</v>
      </c>
      <c r="T419" s="11">
        <f t="shared" si="139"/>
        <v>0</v>
      </c>
      <c r="U419" s="12" t="str">
        <f t="shared" si="140"/>
        <v xml:space="preserve"> </v>
      </c>
      <c r="V419" s="13">
        <f t="shared" si="141"/>
        <v>0</v>
      </c>
      <c r="W419" s="53">
        <f t="shared" si="142"/>
        <v>0</v>
      </c>
      <c r="X419" s="54">
        <f t="shared" si="143"/>
        <v>0</v>
      </c>
      <c r="Y419" s="15" t="str">
        <f t="shared" si="144"/>
        <v>-</v>
      </c>
      <c r="Z419" s="54" t="s">
        <v>797</v>
      </c>
      <c r="AA419" s="12">
        <v>0</v>
      </c>
      <c r="AB419" s="54" t="s">
        <v>797</v>
      </c>
      <c r="AC419" s="12">
        <v>0</v>
      </c>
      <c r="AD419" s="54" t="s">
        <v>797</v>
      </c>
      <c r="AE419" s="12">
        <v>0</v>
      </c>
      <c r="AF419" s="54" t="s">
        <v>797</v>
      </c>
      <c r="AG419" s="12">
        <v>0</v>
      </c>
      <c r="AH419" s="54" t="s">
        <v>797</v>
      </c>
      <c r="AI419" s="12">
        <v>0</v>
      </c>
      <c r="AJ419" s="54" t="s">
        <v>797</v>
      </c>
      <c r="AK419" s="12">
        <v>0</v>
      </c>
      <c r="AL419" s="54" t="s">
        <v>797</v>
      </c>
      <c r="AM419" s="12">
        <v>0</v>
      </c>
      <c r="AN419" s="54" t="s">
        <v>797</v>
      </c>
      <c r="AO419" s="12">
        <v>0</v>
      </c>
      <c r="AP419" s="185" t="s">
        <v>870</v>
      </c>
      <c r="AQ419" s="194">
        <v>3</v>
      </c>
      <c r="AR419" s="203" t="s">
        <v>798</v>
      </c>
      <c r="AS419" s="180">
        <v>0</v>
      </c>
      <c r="AT419" s="181">
        <v>3.1</v>
      </c>
      <c r="AU419" s="188">
        <v>3</v>
      </c>
      <c r="AV419" s="188">
        <v>0</v>
      </c>
      <c r="AW419" s="188" t="s">
        <v>918</v>
      </c>
      <c r="AX419" s="95" t="s">
        <v>897</v>
      </c>
      <c r="AY419" s="96" t="e">
        <v>#VALUE!</v>
      </c>
      <c r="AZ419" s="97">
        <v>0</v>
      </c>
    </row>
    <row r="420" spans="3:52" ht="15" customHeight="1" x14ac:dyDescent="0.25">
      <c r="C420" s="90">
        <f t="shared" si="146"/>
        <v>280</v>
      </c>
      <c r="D420" s="3" t="s">
        <v>490</v>
      </c>
      <c r="E420" s="225" t="str">
        <f>_xlfn.XLOOKUP(D420, '[1]Парный рейтинг'!$D$10:$D$826,'[1]Парный рейтинг'!$P$10:$P$826, "")</f>
        <v/>
      </c>
      <c r="F420" s="172" t="str">
        <f t="shared" si="128"/>
        <v/>
      </c>
      <c r="G420" s="207" t="e">
        <f t="shared" si="129"/>
        <v>#VALUE!</v>
      </c>
      <c r="H420" s="176" t="str">
        <f t="shared" si="147"/>
        <v/>
      </c>
      <c r="I420" s="27" t="str">
        <f t="shared" si="130"/>
        <v>3,0*</v>
      </c>
      <c r="J420" s="208">
        <v>3</v>
      </c>
      <c r="K420" s="24" t="s">
        <v>798</v>
      </c>
      <c r="L420" s="2">
        <f t="shared" si="131"/>
        <v>0</v>
      </c>
      <c r="M420" s="5">
        <f t="shared" si="132"/>
        <v>3.1</v>
      </c>
      <c r="N420" s="196">
        <f t="shared" si="133"/>
        <v>0</v>
      </c>
      <c r="O420" s="196">
        <f t="shared" si="134"/>
        <v>0</v>
      </c>
      <c r="P420" s="17" t="str">
        <f t="shared" si="135"/>
        <v/>
      </c>
      <c r="Q420" s="16" t="str">
        <f t="shared" si="136"/>
        <v>n/a</v>
      </c>
      <c r="R420" s="10" t="e">
        <f t="shared" si="137"/>
        <v>#VALUE!</v>
      </c>
      <c r="S420" s="25">
        <f t="shared" si="138"/>
        <v>0</v>
      </c>
      <c r="T420" s="11">
        <f t="shared" si="139"/>
        <v>0</v>
      </c>
      <c r="U420" s="12" t="str">
        <f t="shared" si="140"/>
        <v xml:space="preserve"> </v>
      </c>
      <c r="V420" s="13">
        <f t="shared" si="141"/>
        <v>0</v>
      </c>
      <c r="W420" s="53">
        <f t="shared" si="142"/>
        <v>0</v>
      </c>
      <c r="X420" s="54">
        <f t="shared" si="143"/>
        <v>0</v>
      </c>
      <c r="Y420" s="15" t="str">
        <f t="shared" si="144"/>
        <v>-</v>
      </c>
      <c r="Z420" s="54" t="s">
        <v>797</v>
      </c>
      <c r="AA420" s="12">
        <v>0</v>
      </c>
      <c r="AB420" s="54" t="s">
        <v>797</v>
      </c>
      <c r="AC420" s="12">
        <v>0</v>
      </c>
      <c r="AD420" s="54" t="s">
        <v>797</v>
      </c>
      <c r="AE420" s="12">
        <v>0</v>
      </c>
      <c r="AF420" s="54" t="s">
        <v>797</v>
      </c>
      <c r="AG420" s="12">
        <v>0</v>
      </c>
      <c r="AH420" s="54" t="s">
        <v>797</v>
      </c>
      <c r="AI420" s="12">
        <v>0</v>
      </c>
      <c r="AJ420" s="54" t="s">
        <v>797</v>
      </c>
      <c r="AK420" s="12">
        <v>0</v>
      </c>
      <c r="AL420" s="54" t="s">
        <v>797</v>
      </c>
      <c r="AM420" s="12">
        <v>0</v>
      </c>
      <c r="AN420" s="54" t="s">
        <v>797</v>
      </c>
      <c r="AO420" s="12">
        <v>0</v>
      </c>
      <c r="AP420" s="183" t="s">
        <v>870</v>
      </c>
      <c r="AQ420" s="194">
        <v>3</v>
      </c>
      <c r="AR420" s="195" t="s">
        <v>798</v>
      </c>
      <c r="AS420" s="180">
        <v>0</v>
      </c>
      <c r="AT420" s="181">
        <v>3.1</v>
      </c>
      <c r="AU420" s="188">
        <v>-0.5</v>
      </c>
      <c r="AV420" s="188">
        <v>1</v>
      </c>
      <c r="AW420" s="188" t="s">
        <v>908</v>
      </c>
      <c r="AX420" s="95" t="s">
        <v>897</v>
      </c>
      <c r="AY420" s="96" t="e">
        <v>#VALUE!</v>
      </c>
      <c r="AZ420" s="97">
        <v>0</v>
      </c>
    </row>
    <row r="421" spans="3:52" ht="15" customHeight="1" x14ac:dyDescent="0.25">
      <c r="C421" s="90">
        <f t="shared" si="146"/>
        <v>281</v>
      </c>
      <c r="D421" s="3" t="s">
        <v>180</v>
      </c>
      <c r="E421" s="225" t="str">
        <f>_xlfn.XLOOKUP(D421, '[1]Парный рейтинг'!$D$10:$D$826,'[1]Парный рейтинг'!$P$10:$P$826, "")</f>
        <v/>
      </c>
      <c r="F421" s="172" t="str">
        <f t="shared" si="128"/>
        <v/>
      </c>
      <c r="G421" s="207" t="e">
        <f t="shared" si="129"/>
        <v>#VALUE!</v>
      </c>
      <c r="H421" s="176" t="str">
        <f t="shared" si="147"/>
        <v/>
      </c>
      <c r="I421" s="27" t="str">
        <f t="shared" si="130"/>
        <v>3,0*</v>
      </c>
      <c r="J421" s="208">
        <v>3</v>
      </c>
      <c r="K421" s="24" t="s">
        <v>798</v>
      </c>
      <c r="L421" s="2">
        <f t="shared" si="131"/>
        <v>0</v>
      </c>
      <c r="M421" s="5">
        <f t="shared" si="132"/>
        <v>3.1</v>
      </c>
      <c r="N421" s="196">
        <f t="shared" si="133"/>
        <v>0</v>
      </c>
      <c r="O421" s="196">
        <f t="shared" si="134"/>
        <v>0</v>
      </c>
      <c r="P421" s="17" t="str">
        <f t="shared" si="135"/>
        <v/>
      </c>
      <c r="Q421" s="16" t="str">
        <f t="shared" si="136"/>
        <v>n/a</v>
      </c>
      <c r="R421" s="10" t="e">
        <f t="shared" si="137"/>
        <v>#VALUE!</v>
      </c>
      <c r="S421" s="25">
        <f t="shared" si="138"/>
        <v>0</v>
      </c>
      <c r="T421" s="11">
        <f t="shared" si="139"/>
        <v>0</v>
      </c>
      <c r="U421" s="12" t="str">
        <f t="shared" si="140"/>
        <v xml:space="preserve"> </v>
      </c>
      <c r="V421" s="13">
        <f t="shared" si="141"/>
        <v>0</v>
      </c>
      <c r="W421" s="53">
        <f t="shared" si="142"/>
        <v>0</v>
      </c>
      <c r="X421" s="54">
        <f t="shared" si="143"/>
        <v>0</v>
      </c>
      <c r="Y421" s="15" t="str">
        <f t="shared" si="144"/>
        <v>-</v>
      </c>
      <c r="Z421" s="54" t="s">
        <v>797</v>
      </c>
      <c r="AA421" s="12">
        <v>0</v>
      </c>
      <c r="AB421" s="54" t="s">
        <v>797</v>
      </c>
      <c r="AC421" s="12">
        <v>0</v>
      </c>
      <c r="AD421" s="54" t="s">
        <v>797</v>
      </c>
      <c r="AE421" s="12">
        <v>0</v>
      </c>
      <c r="AF421" s="54" t="s">
        <v>797</v>
      </c>
      <c r="AG421" s="12">
        <v>0</v>
      </c>
      <c r="AH421" s="54" t="s">
        <v>797</v>
      </c>
      <c r="AI421" s="12">
        <v>0</v>
      </c>
      <c r="AJ421" s="54" t="s">
        <v>797</v>
      </c>
      <c r="AK421" s="12">
        <v>0</v>
      </c>
      <c r="AL421" s="54" t="s">
        <v>797</v>
      </c>
      <c r="AM421" s="12">
        <v>0</v>
      </c>
      <c r="AN421" s="54" t="s">
        <v>797</v>
      </c>
      <c r="AO421" s="12">
        <v>0</v>
      </c>
      <c r="AP421" s="183" t="s">
        <v>870</v>
      </c>
      <c r="AQ421" s="194">
        <v>3</v>
      </c>
      <c r="AR421" s="195" t="s">
        <v>798</v>
      </c>
      <c r="AS421" s="180">
        <v>0</v>
      </c>
      <c r="AT421" s="181">
        <v>3.1</v>
      </c>
      <c r="AU421" s="188">
        <v>0</v>
      </c>
      <c r="AV421" s="188">
        <v>0</v>
      </c>
      <c r="AW421" s="188" t="s">
        <v>797</v>
      </c>
      <c r="AX421" s="95" t="s">
        <v>897</v>
      </c>
      <c r="AY421" s="96" t="e">
        <v>#VALUE!</v>
      </c>
      <c r="AZ421" s="97">
        <v>0</v>
      </c>
    </row>
    <row r="422" spans="3:52" ht="15" customHeight="1" x14ac:dyDescent="0.25">
      <c r="C422" s="90">
        <f t="shared" si="146"/>
        <v>282</v>
      </c>
      <c r="D422" s="3" t="s">
        <v>352</v>
      </c>
      <c r="E422" s="225" t="str">
        <f>_xlfn.XLOOKUP(D422, '[1]Парный рейтинг'!$D$10:$D$826,'[1]Парный рейтинг'!$P$10:$P$826, "")</f>
        <v/>
      </c>
      <c r="F422" s="172" t="str">
        <f t="shared" si="128"/>
        <v/>
      </c>
      <c r="G422" s="207" t="e">
        <f t="shared" si="129"/>
        <v>#VALUE!</v>
      </c>
      <c r="H422" s="176" t="str">
        <f t="shared" si="147"/>
        <v/>
      </c>
      <c r="I422" s="27" t="str">
        <f t="shared" si="130"/>
        <v>3,0*</v>
      </c>
      <c r="J422" s="208">
        <v>3</v>
      </c>
      <c r="K422" s="24" t="s">
        <v>798</v>
      </c>
      <c r="L422" s="2">
        <f t="shared" si="131"/>
        <v>0</v>
      </c>
      <c r="M422" s="5">
        <f t="shared" si="132"/>
        <v>3.1</v>
      </c>
      <c r="N422" s="196">
        <f t="shared" si="133"/>
        <v>0</v>
      </c>
      <c r="O422" s="196">
        <f t="shared" si="134"/>
        <v>0</v>
      </c>
      <c r="P422" s="17" t="str">
        <f t="shared" si="135"/>
        <v/>
      </c>
      <c r="Q422" s="16" t="str">
        <f t="shared" si="136"/>
        <v>n/a</v>
      </c>
      <c r="R422" s="10" t="e">
        <f t="shared" si="137"/>
        <v>#VALUE!</v>
      </c>
      <c r="S422" s="25">
        <f t="shared" si="138"/>
        <v>0</v>
      </c>
      <c r="T422" s="11">
        <f t="shared" si="139"/>
        <v>0</v>
      </c>
      <c r="U422" s="12" t="str">
        <f t="shared" si="140"/>
        <v xml:space="preserve"> </v>
      </c>
      <c r="V422" s="13">
        <f t="shared" si="141"/>
        <v>0</v>
      </c>
      <c r="W422" s="53">
        <f t="shared" si="142"/>
        <v>0</v>
      </c>
      <c r="X422" s="54">
        <f t="shared" si="143"/>
        <v>0</v>
      </c>
      <c r="Y422" s="15" t="str">
        <f t="shared" si="144"/>
        <v>-</v>
      </c>
      <c r="Z422" s="54" t="s">
        <v>797</v>
      </c>
      <c r="AA422" s="12">
        <v>0</v>
      </c>
      <c r="AB422" s="54" t="s">
        <v>797</v>
      </c>
      <c r="AC422" s="12">
        <v>0</v>
      </c>
      <c r="AD422" s="54" t="s">
        <v>797</v>
      </c>
      <c r="AE422" s="12">
        <v>0</v>
      </c>
      <c r="AF422" s="54" t="s">
        <v>797</v>
      </c>
      <c r="AG422" s="12">
        <v>0</v>
      </c>
      <c r="AH422" s="54" t="s">
        <v>797</v>
      </c>
      <c r="AI422" s="12">
        <v>0</v>
      </c>
      <c r="AJ422" s="54" t="s">
        <v>797</v>
      </c>
      <c r="AK422" s="12">
        <v>0</v>
      </c>
      <c r="AL422" s="54" t="s">
        <v>797</v>
      </c>
      <c r="AM422" s="12">
        <v>0</v>
      </c>
      <c r="AN422" s="54" t="s">
        <v>797</v>
      </c>
      <c r="AO422" s="12">
        <v>0</v>
      </c>
      <c r="AP422" s="183" t="s">
        <v>870</v>
      </c>
      <c r="AQ422" s="194">
        <v>3</v>
      </c>
      <c r="AR422" s="195" t="s">
        <v>798</v>
      </c>
      <c r="AS422" s="180">
        <v>0</v>
      </c>
      <c r="AT422" s="181">
        <v>3.1</v>
      </c>
      <c r="AU422" s="188">
        <v>0</v>
      </c>
      <c r="AV422" s="188">
        <v>0</v>
      </c>
      <c r="AW422" s="188" t="s">
        <v>797</v>
      </c>
      <c r="AX422" s="95" t="s">
        <v>897</v>
      </c>
      <c r="AY422" s="96" t="e">
        <v>#VALUE!</v>
      </c>
      <c r="AZ422" s="97">
        <v>0</v>
      </c>
    </row>
    <row r="423" spans="3:52" ht="15" customHeight="1" x14ac:dyDescent="0.25">
      <c r="C423" s="90">
        <f t="shared" si="146"/>
        <v>283</v>
      </c>
      <c r="D423" s="3" t="s">
        <v>445</v>
      </c>
      <c r="E423" s="225" t="str">
        <f>_xlfn.XLOOKUP(D423, '[1]Парный рейтинг'!$D$10:$D$826,'[1]Парный рейтинг'!$P$10:$P$826, "")</f>
        <v/>
      </c>
      <c r="F423" s="172" t="str">
        <f t="shared" si="128"/>
        <v/>
      </c>
      <c r="G423" s="207" t="e">
        <f t="shared" si="129"/>
        <v>#VALUE!</v>
      </c>
      <c r="H423" s="176" t="str">
        <f t="shared" si="147"/>
        <v/>
      </c>
      <c r="I423" s="27" t="str">
        <f t="shared" si="130"/>
        <v>3,0*</v>
      </c>
      <c r="J423" s="208">
        <v>3</v>
      </c>
      <c r="K423" s="24" t="s">
        <v>798</v>
      </c>
      <c r="L423" s="2">
        <f t="shared" si="131"/>
        <v>0</v>
      </c>
      <c r="M423" s="5">
        <f t="shared" si="132"/>
        <v>3.1</v>
      </c>
      <c r="N423" s="196">
        <f t="shared" si="133"/>
        <v>0</v>
      </c>
      <c r="O423" s="196">
        <f t="shared" si="134"/>
        <v>0</v>
      </c>
      <c r="P423" s="17" t="str">
        <f t="shared" si="135"/>
        <v/>
      </c>
      <c r="Q423" s="16" t="str">
        <f t="shared" si="136"/>
        <v>n/a</v>
      </c>
      <c r="R423" s="10" t="e">
        <f t="shared" si="137"/>
        <v>#VALUE!</v>
      </c>
      <c r="S423" s="25">
        <f t="shared" si="138"/>
        <v>0</v>
      </c>
      <c r="T423" s="11">
        <f t="shared" si="139"/>
        <v>0</v>
      </c>
      <c r="U423" s="12" t="str">
        <f t="shared" si="140"/>
        <v xml:space="preserve"> </v>
      </c>
      <c r="V423" s="13">
        <f t="shared" si="141"/>
        <v>0</v>
      </c>
      <c r="W423" s="53">
        <f t="shared" si="142"/>
        <v>0</v>
      </c>
      <c r="X423" s="54">
        <f t="shared" si="143"/>
        <v>0</v>
      </c>
      <c r="Y423" s="15" t="str">
        <f t="shared" si="144"/>
        <v>-</v>
      </c>
      <c r="Z423" s="54" t="s">
        <v>797</v>
      </c>
      <c r="AA423" s="12">
        <v>0</v>
      </c>
      <c r="AB423" s="54" t="s">
        <v>797</v>
      </c>
      <c r="AC423" s="12">
        <v>0</v>
      </c>
      <c r="AD423" s="54" t="s">
        <v>797</v>
      </c>
      <c r="AE423" s="12">
        <v>0</v>
      </c>
      <c r="AF423" s="54" t="s">
        <v>797</v>
      </c>
      <c r="AG423" s="12">
        <v>0</v>
      </c>
      <c r="AH423" s="54" t="s">
        <v>797</v>
      </c>
      <c r="AI423" s="12">
        <v>0</v>
      </c>
      <c r="AJ423" s="54" t="s">
        <v>797</v>
      </c>
      <c r="AK423" s="12">
        <v>0</v>
      </c>
      <c r="AL423" s="54" t="s">
        <v>797</v>
      </c>
      <c r="AM423" s="12">
        <v>0</v>
      </c>
      <c r="AN423" s="54" t="s">
        <v>797</v>
      </c>
      <c r="AO423" s="12">
        <v>0</v>
      </c>
      <c r="AP423" s="183" t="s">
        <v>870</v>
      </c>
      <c r="AQ423" s="194">
        <v>3</v>
      </c>
      <c r="AR423" s="195" t="s">
        <v>798</v>
      </c>
      <c r="AS423" s="180">
        <v>0</v>
      </c>
      <c r="AT423" s="181">
        <v>3.1</v>
      </c>
      <c r="AU423" s="188">
        <v>0</v>
      </c>
      <c r="AV423" s="188">
        <v>0</v>
      </c>
      <c r="AW423" s="188" t="s">
        <v>797</v>
      </c>
      <c r="AX423" s="95" t="s">
        <v>897</v>
      </c>
      <c r="AY423" s="96" t="e">
        <v>#VALUE!</v>
      </c>
      <c r="AZ423" s="97">
        <v>0</v>
      </c>
    </row>
    <row r="424" spans="3:52" ht="15" customHeight="1" x14ac:dyDescent="0.25">
      <c r="C424" s="90">
        <f t="shared" si="146"/>
        <v>284</v>
      </c>
      <c r="D424" s="3" t="s">
        <v>357</v>
      </c>
      <c r="E424" s="225" t="str">
        <f>_xlfn.XLOOKUP(D424, '[1]Парный рейтинг'!$D$10:$D$826,'[1]Парный рейтинг'!$P$10:$P$826, "")</f>
        <v/>
      </c>
      <c r="F424" s="172" t="str">
        <f t="shared" si="128"/>
        <v/>
      </c>
      <c r="G424" s="207" t="e">
        <f t="shared" si="129"/>
        <v>#VALUE!</v>
      </c>
      <c r="H424" s="176" t="str">
        <f t="shared" si="147"/>
        <v/>
      </c>
      <c r="I424" s="27" t="str">
        <f t="shared" si="130"/>
        <v>3,0*</v>
      </c>
      <c r="J424" s="208">
        <v>3</v>
      </c>
      <c r="K424" s="24" t="s">
        <v>798</v>
      </c>
      <c r="L424" s="2">
        <f t="shared" si="131"/>
        <v>0</v>
      </c>
      <c r="M424" s="5">
        <f t="shared" si="132"/>
        <v>3.1</v>
      </c>
      <c r="N424" s="196">
        <f t="shared" si="133"/>
        <v>0</v>
      </c>
      <c r="O424" s="196">
        <f t="shared" si="134"/>
        <v>0</v>
      </c>
      <c r="P424" s="17" t="str">
        <f t="shared" si="135"/>
        <v/>
      </c>
      <c r="Q424" s="16" t="str">
        <f t="shared" si="136"/>
        <v>n/a</v>
      </c>
      <c r="R424" s="10" t="e">
        <f t="shared" si="137"/>
        <v>#VALUE!</v>
      </c>
      <c r="S424" s="25">
        <f t="shared" si="138"/>
        <v>0</v>
      </c>
      <c r="T424" s="11">
        <f t="shared" si="139"/>
        <v>0</v>
      </c>
      <c r="U424" s="12" t="str">
        <f t="shared" si="140"/>
        <v xml:space="preserve"> </v>
      </c>
      <c r="V424" s="13">
        <f t="shared" si="141"/>
        <v>0</v>
      </c>
      <c r="W424" s="53">
        <f t="shared" si="142"/>
        <v>0</v>
      </c>
      <c r="X424" s="54">
        <f t="shared" si="143"/>
        <v>0</v>
      </c>
      <c r="Y424" s="15" t="str">
        <f t="shared" si="144"/>
        <v>-</v>
      </c>
      <c r="Z424" s="54" t="s">
        <v>797</v>
      </c>
      <c r="AA424" s="12">
        <v>0</v>
      </c>
      <c r="AB424" s="54" t="s">
        <v>797</v>
      </c>
      <c r="AC424" s="12">
        <v>0</v>
      </c>
      <c r="AD424" s="54" t="s">
        <v>797</v>
      </c>
      <c r="AE424" s="12">
        <v>0</v>
      </c>
      <c r="AF424" s="54" t="s">
        <v>797</v>
      </c>
      <c r="AG424" s="12">
        <v>0</v>
      </c>
      <c r="AH424" s="54" t="s">
        <v>797</v>
      </c>
      <c r="AI424" s="12">
        <v>0</v>
      </c>
      <c r="AJ424" s="54" t="s">
        <v>797</v>
      </c>
      <c r="AK424" s="12">
        <v>0</v>
      </c>
      <c r="AL424" s="54" t="s">
        <v>797</v>
      </c>
      <c r="AM424" s="12">
        <v>0</v>
      </c>
      <c r="AN424" s="54" t="s">
        <v>797</v>
      </c>
      <c r="AO424" s="12">
        <v>0</v>
      </c>
      <c r="AP424" s="183" t="s">
        <v>870</v>
      </c>
      <c r="AQ424" s="194">
        <v>3</v>
      </c>
      <c r="AR424" s="195" t="s">
        <v>798</v>
      </c>
      <c r="AS424" s="180">
        <v>0</v>
      </c>
      <c r="AT424" s="181">
        <v>3.1</v>
      </c>
      <c r="AU424" s="188">
        <v>0</v>
      </c>
      <c r="AV424" s="188">
        <v>0</v>
      </c>
      <c r="AW424" s="188" t="s">
        <v>797</v>
      </c>
      <c r="AX424" s="95" t="s">
        <v>897</v>
      </c>
      <c r="AY424" s="96" t="e">
        <v>#VALUE!</v>
      </c>
      <c r="AZ424" s="97">
        <v>0</v>
      </c>
    </row>
    <row r="425" spans="3:52" ht="15" customHeight="1" x14ac:dyDescent="0.25">
      <c r="C425" s="90">
        <f t="shared" si="146"/>
        <v>285</v>
      </c>
      <c r="D425" s="3" t="s">
        <v>878</v>
      </c>
      <c r="E425" s="225" t="str">
        <f>_xlfn.XLOOKUP(D425, '[1]Парный рейтинг'!$D$10:$D$826,'[1]Парный рейтинг'!$P$10:$P$826, "")</f>
        <v/>
      </c>
      <c r="F425" s="172" t="str">
        <f t="shared" si="128"/>
        <v/>
      </c>
      <c r="G425" s="207" t="e">
        <f t="shared" si="129"/>
        <v>#VALUE!</v>
      </c>
      <c r="H425" s="176" t="str">
        <f t="shared" si="147"/>
        <v/>
      </c>
      <c r="I425" s="27" t="str">
        <f t="shared" si="130"/>
        <v>3,0*</v>
      </c>
      <c r="J425" s="208">
        <v>3</v>
      </c>
      <c r="K425" s="24" t="s">
        <v>798</v>
      </c>
      <c r="L425" s="201">
        <f t="shared" si="131"/>
        <v>0</v>
      </c>
      <c r="M425" s="200">
        <f t="shared" si="132"/>
        <v>3.1</v>
      </c>
      <c r="N425" s="202">
        <f t="shared" si="133"/>
        <v>0</v>
      </c>
      <c r="O425" s="202">
        <f t="shared" si="134"/>
        <v>0</v>
      </c>
      <c r="P425" s="17" t="str">
        <f t="shared" si="135"/>
        <v/>
      </c>
      <c r="Q425" s="16" t="str">
        <f t="shared" si="136"/>
        <v>n/a</v>
      </c>
      <c r="R425" s="10" t="e">
        <f t="shared" si="137"/>
        <v>#VALUE!</v>
      </c>
      <c r="S425" s="25">
        <f t="shared" si="138"/>
        <v>0</v>
      </c>
      <c r="T425" s="11">
        <f t="shared" si="139"/>
        <v>0</v>
      </c>
      <c r="U425" s="12" t="str">
        <f t="shared" si="140"/>
        <v xml:space="preserve"> </v>
      </c>
      <c r="V425" s="13">
        <f t="shared" si="141"/>
        <v>0</v>
      </c>
      <c r="W425" s="53">
        <f t="shared" si="142"/>
        <v>0</v>
      </c>
      <c r="X425" s="54">
        <f t="shared" si="143"/>
        <v>0</v>
      </c>
      <c r="Y425" s="15" t="str">
        <f t="shared" si="144"/>
        <v>-</v>
      </c>
      <c r="Z425" s="54" t="s">
        <v>797</v>
      </c>
      <c r="AA425" s="12">
        <v>0</v>
      </c>
      <c r="AB425" s="54" t="s">
        <v>797</v>
      </c>
      <c r="AC425" s="12">
        <v>0</v>
      </c>
      <c r="AD425" s="54" t="s">
        <v>797</v>
      </c>
      <c r="AE425" s="12">
        <v>0</v>
      </c>
      <c r="AF425" s="54" t="s">
        <v>797</v>
      </c>
      <c r="AG425" s="12">
        <v>0</v>
      </c>
      <c r="AH425" s="54" t="s">
        <v>797</v>
      </c>
      <c r="AI425" s="12">
        <v>0</v>
      </c>
      <c r="AJ425" s="54" t="s">
        <v>797</v>
      </c>
      <c r="AK425" s="12">
        <v>0</v>
      </c>
      <c r="AL425" s="54" t="s">
        <v>797</v>
      </c>
      <c r="AM425" s="12">
        <v>0</v>
      </c>
      <c r="AN425" s="54" t="s">
        <v>797</v>
      </c>
      <c r="AO425" s="12">
        <v>0</v>
      </c>
      <c r="AP425" s="185" t="s">
        <v>870</v>
      </c>
      <c r="AQ425" s="194">
        <v>3</v>
      </c>
      <c r="AR425" s="203" t="s">
        <v>798</v>
      </c>
      <c r="AS425" s="180">
        <v>0</v>
      </c>
      <c r="AT425" s="181">
        <v>3.1</v>
      </c>
      <c r="AU425" s="188">
        <v>3</v>
      </c>
      <c r="AV425" s="188">
        <v>0</v>
      </c>
      <c r="AW425" s="188" t="s">
        <v>918</v>
      </c>
      <c r="AX425" s="95" t="s">
        <v>897</v>
      </c>
      <c r="AY425" s="96" t="e">
        <v>#VALUE!</v>
      </c>
      <c r="AZ425" s="97">
        <v>0</v>
      </c>
    </row>
    <row r="426" spans="3:52" ht="15" customHeight="1" x14ac:dyDescent="0.25">
      <c r="C426" s="90">
        <f t="shared" si="146"/>
        <v>286</v>
      </c>
      <c r="D426" s="3" t="s">
        <v>325</v>
      </c>
      <c r="E426" s="225" t="str">
        <f>_xlfn.XLOOKUP(D426, '[1]Парный рейтинг'!$D$10:$D$826,'[1]Парный рейтинг'!$P$10:$P$826, "")</f>
        <v/>
      </c>
      <c r="F426" s="172" t="str">
        <f t="shared" si="128"/>
        <v/>
      </c>
      <c r="G426" s="207" t="e">
        <f t="shared" si="129"/>
        <v>#VALUE!</v>
      </c>
      <c r="H426" s="176" t="str">
        <f t="shared" si="147"/>
        <v/>
      </c>
      <c r="I426" s="27" t="str">
        <f t="shared" si="130"/>
        <v>3,0*</v>
      </c>
      <c r="J426" s="208">
        <v>3</v>
      </c>
      <c r="K426" s="24" t="s">
        <v>798</v>
      </c>
      <c r="L426" s="2">
        <f t="shared" si="131"/>
        <v>0</v>
      </c>
      <c r="M426" s="5">
        <f t="shared" si="132"/>
        <v>3.1</v>
      </c>
      <c r="N426" s="196">
        <f t="shared" si="133"/>
        <v>0</v>
      </c>
      <c r="O426" s="196">
        <f t="shared" si="134"/>
        <v>0</v>
      </c>
      <c r="P426" s="17" t="str">
        <f t="shared" si="135"/>
        <v/>
      </c>
      <c r="Q426" s="16" t="str">
        <f t="shared" si="136"/>
        <v>n/a</v>
      </c>
      <c r="R426" s="10" t="e">
        <f t="shared" si="137"/>
        <v>#VALUE!</v>
      </c>
      <c r="S426" s="25">
        <f t="shared" si="138"/>
        <v>0</v>
      </c>
      <c r="T426" s="11">
        <f t="shared" si="139"/>
        <v>0</v>
      </c>
      <c r="U426" s="12" t="str">
        <f t="shared" si="140"/>
        <v xml:space="preserve"> </v>
      </c>
      <c r="V426" s="13">
        <f t="shared" si="141"/>
        <v>0</v>
      </c>
      <c r="W426" s="53">
        <f t="shared" si="142"/>
        <v>0</v>
      </c>
      <c r="X426" s="54">
        <f t="shared" si="143"/>
        <v>0</v>
      </c>
      <c r="Y426" s="15" t="str">
        <f t="shared" si="144"/>
        <v>-</v>
      </c>
      <c r="Z426" s="54" t="s">
        <v>797</v>
      </c>
      <c r="AA426" s="12">
        <v>0</v>
      </c>
      <c r="AB426" s="54" t="s">
        <v>797</v>
      </c>
      <c r="AC426" s="12">
        <v>0</v>
      </c>
      <c r="AD426" s="54" t="s">
        <v>797</v>
      </c>
      <c r="AE426" s="12">
        <v>0</v>
      </c>
      <c r="AF426" s="54" t="s">
        <v>797</v>
      </c>
      <c r="AG426" s="12">
        <v>0</v>
      </c>
      <c r="AH426" s="54" t="s">
        <v>797</v>
      </c>
      <c r="AI426" s="12">
        <v>0</v>
      </c>
      <c r="AJ426" s="54" t="s">
        <v>797</v>
      </c>
      <c r="AK426" s="12">
        <v>0</v>
      </c>
      <c r="AL426" s="54" t="s">
        <v>797</v>
      </c>
      <c r="AM426" s="12">
        <v>0</v>
      </c>
      <c r="AN426" s="54" t="s">
        <v>797</v>
      </c>
      <c r="AO426" s="12">
        <v>0</v>
      </c>
      <c r="AP426" s="183" t="s">
        <v>870</v>
      </c>
      <c r="AQ426" s="194">
        <v>3</v>
      </c>
      <c r="AR426" s="195" t="s">
        <v>798</v>
      </c>
      <c r="AS426" s="180">
        <v>0</v>
      </c>
      <c r="AT426" s="181">
        <v>3.1</v>
      </c>
      <c r="AU426" s="188">
        <v>0</v>
      </c>
      <c r="AV426" s="188">
        <v>0</v>
      </c>
      <c r="AW426" s="188" t="s">
        <v>797</v>
      </c>
      <c r="AX426" s="95" t="s">
        <v>897</v>
      </c>
      <c r="AY426" s="96" t="e">
        <v>#VALUE!</v>
      </c>
      <c r="AZ426" s="97">
        <v>0</v>
      </c>
    </row>
    <row r="427" spans="3:52" ht="15" customHeight="1" x14ac:dyDescent="0.25">
      <c r="C427" s="90">
        <f t="shared" si="146"/>
        <v>287</v>
      </c>
      <c r="D427" s="3" t="s">
        <v>501</v>
      </c>
      <c r="E427" s="225" t="str">
        <f>_xlfn.XLOOKUP(D427, '[1]Парный рейтинг'!$D$10:$D$826,'[1]Парный рейтинг'!$P$10:$P$826, "")</f>
        <v/>
      </c>
      <c r="F427" s="172" t="str">
        <f t="shared" si="128"/>
        <v/>
      </c>
      <c r="G427" s="207" t="e">
        <f t="shared" si="129"/>
        <v>#VALUE!</v>
      </c>
      <c r="H427" s="176" t="str">
        <f t="shared" si="147"/>
        <v/>
      </c>
      <c r="I427" s="27" t="str">
        <f t="shared" si="130"/>
        <v>3,0*</v>
      </c>
      <c r="J427" s="208">
        <v>3</v>
      </c>
      <c r="K427" s="24" t="s">
        <v>798</v>
      </c>
      <c r="L427" s="2">
        <f t="shared" si="131"/>
        <v>0</v>
      </c>
      <c r="M427" s="5">
        <f t="shared" si="132"/>
        <v>3.1</v>
      </c>
      <c r="N427" s="196">
        <f t="shared" si="133"/>
        <v>0</v>
      </c>
      <c r="O427" s="196">
        <f t="shared" si="134"/>
        <v>0</v>
      </c>
      <c r="P427" s="17" t="str">
        <f t="shared" si="135"/>
        <v/>
      </c>
      <c r="Q427" s="16" t="str">
        <f t="shared" si="136"/>
        <v>n/a</v>
      </c>
      <c r="R427" s="10" t="e">
        <f t="shared" si="137"/>
        <v>#VALUE!</v>
      </c>
      <c r="S427" s="25">
        <f t="shared" si="138"/>
        <v>0</v>
      </c>
      <c r="T427" s="11">
        <f t="shared" si="139"/>
        <v>0</v>
      </c>
      <c r="U427" s="12" t="str">
        <f t="shared" si="140"/>
        <v xml:space="preserve"> </v>
      </c>
      <c r="V427" s="13">
        <f t="shared" si="141"/>
        <v>0</v>
      </c>
      <c r="W427" s="53">
        <f t="shared" si="142"/>
        <v>0</v>
      </c>
      <c r="X427" s="54">
        <f t="shared" si="143"/>
        <v>0</v>
      </c>
      <c r="Y427" s="15" t="str">
        <f t="shared" si="144"/>
        <v>-</v>
      </c>
      <c r="Z427" s="54" t="s">
        <v>797</v>
      </c>
      <c r="AA427" s="12">
        <v>0</v>
      </c>
      <c r="AB427" s="54" t="s">
        <v>797</v>
      </c>
      <c r="AC427" s="12">
        <v>0</v>
      </c>
      <c r="AD427" s="54" t="s">
        <v>797</v>
      </c>
      <c r="AE427" s="12">
        <v>0</v>
      </c>
      <c r="AF427" s="54" t="s">
        <v>797</v>
      </c>
      <c r="AG427" s="12">
        <v>0</v>
      </c>
      <c r="AH427" s="54" t="s">
        <v>797</v>
      </c>
      <c r="AI427" s="12">
        <v>0</v>
      </c>
      <c r="AJ427" s="54" t="s">
        <v>797</v>
      </c>
      <c r="AK427" s="12">
        <v>0</v>
      </c>
      <c r="AL427" s="54" t="s">
        <v>797</v>
      </c>
      <c r="AM427" s="12">
        <v>0</v>
      </c>
      <c r="AN427" s="54" t="s">
        <v>797</v>
      </c>
      <c r="AO427" s="12">
        <v>0</v>
      </c>
      <c r="AP427" s="183" t="s">
        <v>870</v>
      </c>
      <c r="AQ427" s="194">
        <v>3</v>
      </c>
      <c r="AR427" s="195" t="s">
        <v>798</v>
      </c>
      <c r="AS427" s="180">
        <v>0</v>
      </c>
      <c r="AT427" s="181">
        <v>3.1</v>
      </c>
      <c r="AU427" s="188">
        <v>-0.5</v>
      </c>
      <c r="AV427" s="188">
        <v>1</v>
      </c>
      <c r="AW427" s="188" t="s">
        <v>908</v>
      </c>
      <c r="AX427" s="95" t="s">
        <v>897</v>
      </c>
      <c r="AY427" s="96" t="e">
        <v>#VALUE!</v>
      </c>
      <c r="AZ427" s="97">
        <v>0</v>
      </c>
    </row>
    <row r="428" spans="3:52" ht="15" customHeight="1" x14ac:dyDescent="0.25">
      <c r="C428" s="90">
        <f t="shared" si="146"/>
        <v>288</v>
      </c>
      <c r="D428" s="3" t="s">
        <v>235</v>
      </c>
      <c r="E428" s="225" t="str">
        <f>_xlfn.XLOOKUP(D428, '[1]Парный рейтинг'!$D$10:$D$826,'[1]Парный рейтинг'!$P$10:$P$826, "")</f>
        <v/>
      </c>
      <c r="F428" s="172" t="str">
        <f t="shared" si="128"/>
        <v/>
      </c>
      <c r="G428" s="207" t="e">
        <f t="shared" si="129"/>
        <v>#VALUE!</v>
      </c>
      <c r="H428" s="176" t="str">
        <f t="shared" si="147"/>
        <v/>
      </c>
      <c r="I428" s="27" t="str">
        <f t="shared" si="130"/>
        <v>3,0*</v>
      </c>
      <c r="J428" s="208">
        <v>3</v>
      </c>
      <c r="K428" s="24" t="s">
        <v>798</v>
      </c>
      <c r="L428" s="2">
        <f t="shared" si="131"/>
        <v>0</v>
      </c>
      <c r="M428" s="5">
        <f t="shared" si="132"/>
        <v>3.1</v>
      </c>
      <c r="N428" s="196">
        <f t="shared" si="133"/>
        <v>0</v>
      </c>
      <c r="O428" s="196">
        <f t="shared" si="134"/>
        <v>0</v>
      </c>
      <c r="P428" s="17" t="str">
        <f t="shared" si="135"/>
        <v/>
      </c>
      <c r="Q428" s="16" t="str">
        <f t="shared" si="136"/>
        <v>n/a</v>
      </c>
      <c r="R428" s="10" t="e">
        <f t="shared" si="137"/>
        <v>#VALUE!</v>
      </c>
      <c r="S428" s="25">
        <f t="shared" si="138"/>
        <v>0</v>
      </c>
      <c r="T428" s="11">
        <f t="shared" si="139"/>
        <v>0</v>
      </c>
      <c r="U428" s="12" t="str">
        <f t="shared" si="140"/>
        <v xml:space="preserve"> </v>
      </c>
      <c r="V428" s="13">
        <f t="shared" si="141"/>
        <v>0</v>
      </c>
      <c r="W428" s="53">
        <f t="shared" si="142"/>
        <v>0</v>
      </c>
      <c r="X428" s="54">
        <f t="shared" si="143"/>
        <v>0</v>
      </c>
      <c r="Y428" s="15" t="str">
        <f t="shared" si="144"/>
        <v>-</v>
      </c>
      <c r="Z428" s="54" t="s">
        <v>797</v>
      </c>
      <c r="AA428" s="12">
        <v>0</v>
      </c>
      <c r="AB428" s="54" t="s">
        <v>797</v>
      </c>
      <c r="AC428" s="12">
        <v>0</v>
      </c>
      <c r="AD428" s="54" t="s">
        <v>797</v>
      </c>
      <c r="AE428" s="12">
        <v>0</v>
      </c>
      <c r="AF428" s="54" t="s">
        <v>797</v>
      </c>
      <c r="AG428" s="12">
        <v>0</v>
      </c>
      <c r="AH428" s="54" t="s">
        <v>797</v>
      </c>
      <c r="AI428" s="12">
        <v>0</v>
      </c>
      <c r="AJ428" s="54" t="s">
        <v>797</v>
      </c>
      <c r="AK428" s="12">
        <v>0</v>
      </c>
      <c r="AL428" s="54" t="s">
        <v>797</v>
      </c>
      <c r="AM428" s="12">
        <v>0</v>
      </c>
      <c r="AN428" s="54" t="s">
        <v>797</v>
      </c>
      <c r="AO428" s="12">
        <v>0</v>
      </c>
      <c r="AP428" s="183" t="s">
        <v>870</v>
      </c>
      <c r="AQ428" s="194">
        <v>3</v>
      </c>
      <c r="AR428" s="195" t="s">
        <v>798</v>
      </c>
      <c r="AS428" s="180">
        <v>0</v>
      </c>
      <c r="AT428" s="181">
        <v>3.1</v>
      </c>
      <c r="AU428" s="188">
        <v>0</v>
      </c>
      <c r="AV428" s="188">
        <v>0</v>
      </c>
      <c r="AW428" s="188" t="s">
        <v>797</v>
      </c>
      <c r="AX428" s="95" t="s">
        <v>897</v>
      </c>
      <c r="AY428" s="96" t="e">
        <v>#VALUE!</v>
      </c>
      <c r="AZ428" s="97">
        <v>0</v>
      </c>
    </row>
    <row r="429" spans="3:52" ht="15" customHeight="1" x14ac:dyDescent="0.25">
      <c r="C429" s="90">
        <f t="shared" si="146"/>
        <v>289</v>
      </c>
      <c r="D429" s="3" t="s">
        <v>397</v>
      </c>
      <c r="E429" s="225" t="str">
        <f>_xlfn.XLOOKUP(D429, '[1]Парный рейтинг'!$D$10:$D$826,'[1]Парный рейтинг'!$P$10:$P$826, "")</f>
        <v/>
      </c>
      <c r="F429" s="172" t="str">
        <f t="shared" si="128"/>
        <v/>
      </c>
      <c r="G429" s="207" t="e">
        <f t="shared" si="129"/>
        <v>#VALUE!</v>
      </c>
      <c r="H429" s="176" t="str">
        <f t="shared" si="147"/>
        <v/>
      </c>
      <c r="I429" s="27" t="str">
        <f t="shared" si="130"/>
        <v>3,0*</v>
      </c>
      <c r="J429" s="208">
        <v>3</v>
      </c>
      <c r="K429" s="24" t="s">
        <v>798</v>
      </c>
      <c r="L429" s="2">
        <f t="shared" si="131"/>
        <v>0</v>
      </c>
      <c r="M429" s="5">
        <f t="shared" si="132"/>
        <v>3.1</v>
      </c>
      <c r="N429" s="196">
        <f t="shared" si="133"/>
        <v>0</v>
      </c>
      <c r="O429" s="196">
        <f t="shared" si="134"/>
        <v>0</v>
      </c>
      <c r="P429" s="17" t="str">
        <f t="shared" si="135"/>
        <v/>
      </c>
      <c r="Q429" s="16" t="str">
        <f t="shared" si="136"/>
        <v>n/a</v>
      </c>
      <c r="R429" s="10" t="e">
        <f t="shared" si="137"/>
        <v>#VALUE!</v>
      </c>
      <c r="S429" s="25">
        <f t="shared" si="138"/>
        <v>0</v>
      </c>
      <c r="T429" s="11">
        <f t="shared" si="139"/>
        <v>0</v>
      </c>
      <c r="U429" s="12" t="str">
        <f t="shared" si="140"/>
        <v xml:space="preserve"> </v>
      </c>
      <c r="V429" s="13">
        <f t="shared" si="141"/>
        <v>0</v>
      </c>
      <c r="W429" s="53">
        <f t="shared" si="142"/>
        <v>0</v>
      </c>
      <c r="X429" s="54">
        <f t="shared" si="143"/>
        <v>0</v>
      </c>
      <c r="Y429" s="15" t="str">
        <f t="shared" si="144"/>
        <v>-</v>
      </c>
      <c r="Z429" s="54" t="s">
        <v>797</v>
      </c>
      <c r="AA429" s="12">
        <v>0</v>
      </c>
      <c r="AB429" s="54" t="s">
        <v>797</v>
      </c>
      <c r="AC429" s="12">
        <v>0</v>
      </c>
      <c r="AD429" s="54" t="s">
        <v>797</v>
      </c>
      <c r="AE429" s="12">
        <v>0</v>
      </c>
      <c r="AF429" s="54" t="s">
        <v>797</v>
      </c>
      <c r="AG429" s="12">
        <v>0</v>
      </c>
      <c r="AH429" s="54" t="s">
        <v>797</v>
      </c>
      <c r="AI429" s="12">
        <v>0</v>
      </c>
      <c r="AJ429" s="54" t="s">
        <v>797</v>
      </c>
      <c r="AK429" s="12">
        <v>0</v>
      </c>
      <c r="AL429" s="54" t="s">
        <v>797</v>
      </c>
      <c r="AM429" s="12">
        <v>0</v>
      </c>
      <c r="AN429" s="54" t="s">
        <v>797</v>
      </c>
      <c r="AO429" s="12">
        <v>0</v>
      </c>
      <c r="AP429" s="183" t="s">
        <v>870</v>
      </c>
      <c r="AQ429" s="194">
        <v>3</v>
      </c>
      <c r="AR429" s="195" t="s">
        <v>798</v>
      </c>
      <c r="AS429" s="180">
        <v>0</v>
      </c>
      <c r="AT429" s="181">
        <v>3.1</v>
      </c>
      <c r="AU429" s="188">
        <v>0</v>
      </c>
      <c r="AV429" s="188">
        <v>0</v>
      </c>
      <c r="AW429" s="188" t="s">
        <v>797</v>
      </c>
      <c r="AX429" s="95" t="s">
        <v>897</v>
      </c>
      <c r="AY429" s="96" t="e">
        <v>#VALUE!</v>
      </c>
      <c r="AZ429" s="97">
        <v>0</v>
      </c>
    </row>
    <row r="430" spans="3:52" ht="15" customHeight="1" x14ac:dyDescent="0.25">
      <c r="C430" s="90">
        <f t="shared" si="146"/>
        <v>290</v>
      </c>
      <c r="D430" s="3" t="s">
        <v>310</v>
      </c>
      <c r="E430" s="225" t="str">
        <f>_xlfn.XLOOKUP(D430, '[1]Парный рейтинг'!$D$10:$D$826,'[1]Парный рейтинг'!$P$10:$P$826, "")</f>
        <v/>
      </c>
      <c r="F430" s="172" t="str">
        <f t="shared" si="128"/>
        <v/>
      </c>
      <c r="G430" s="207" t="e">
        <f t="shared" si="129"/>
        <v>#VALUE!</v>
      </c>
      <c r="H430" s="176" t="str">
        <f t="shared" si="147"/>
        <v/>
      </c>
      <c r="I430" s="27" t="str">
        <f t="shared" si="130"/>
        <v>3,0*</v>
      </c>
      <c r="J430" s="208">
        <v>3</v>
      </c>
      <c r="K430" s="24" t="s">
        <v>798</v>
      </c>
      <c r="L430" s="2">
        <f t="shared" si="131"/>
        <v>0</v>
      </c>
      <c r="M430" s="5">
        <f t="shared" si="132"/>
        <v>3.1</v>
      </c>
      <c r="N430" s="196">
        <f t="shared" si="133"/>
        <v>0</v>
      </c>
      <c r="O430" s="196">
        <f t="shared" si="134"/>
        <v>0</v>
      </c>
      <c r="P430" s="17" t="str">
        <f t="shared" si="135"/>
        <v/>
      </c>
      <c r="Q430" s="16" t="str">
        <f t="shared" si="136"/>
        <v>n/a</v>
      </c>
      <c r="R430" s="10" t="e">
        <f t="shared" si="137"/>
        <v>#VALUE!</v>
      </c>
      <c r="S430" s="25">
        <f t="shared" si="138"/>
        <v>0</v>
      </c>
      <c r="T430" s="11">
        <f t="shared" si="139"/>
        <v>0</v>
      </c>
      <c r="U430" s="12" t="str">
        <f t="shared" si="140"/>
        <v xml:space="preserve"> </v>
      </c>
      <c r="V430" s="13">
        <f t="shared" si="141"/>
        <v>0</v>
      </c>
      <c r="W430" s="53">
        <f t="shared" si="142"/>
        <v>0</v>
      </c>
      <c r="X430" s="54">
        <f t="shared" si="143"/>
        <v>0</v>
      </c>
      <c r="Y430" s="15" t="str">
        <f t="shared" si="144"/>
        <v>-</v>
      </c>
      <c r="Z430" s="54" t="s">
        <v>797</v>
      </c>
      <c r="AA430" s="12">
        <v>0</v>
      </c>
      <c r="AB430" s="54" t="s">
        <v>797</v>
      </c>
      <c r="AC430" s="12">
        <v>0</v>
      </c>
      <c r="AD430" s="54" t="s">
        <v>797</v>
      </c>
      <c r="AE430" s="12">
        <v>0</v>
      </c>
      <c r="AF430" s="54" t="s">
        <v>797</v>
      </c>
      <c r="AG430" s="12">
        <v>0</v>
      </c>
      <c r="AH430" s="54" t="s">
        <v>797</v>
      </c>
      <c r="AI430" s="12">
        <v>0</v>
      </c>
      <c r="AJ430" s="54" t="s">
        <v>797</v>
      </c>
      <c r="AK430" s="12">
        <v>0</v>
      </c>
      <c r="AL430" s="54" t="s">
        <v>797</v>
      </c>
      <c r="AM430" s="12">
        <v>0</v>
      </c>
      <c r="AN430" s="54" t="s">
        <v>797</v>
      </c>
      <c r="AO430" s="12">
        <v>0</v>
      </c>
      <c r="AP430" s="183" t="s">
        <v>870</v>
      </c>
      <c r="AQ430" s="194">
        <v>3</v>
      </c>
      <c r="AR430" s="195" t="s">
        <v>798</v>
      </c>
      <c r="AS430" s="180">
        <v>0</v>
      </c>
      <c r="AT430" s="181">
        <v>3.1</v>
      </c>
      <c r="AU430" s="199">
        <v>-0.5</v>
      </c>
      <c r="AV430" s="199">
        <v>0</v>
      </c>
      <c r="AW430" s="199" t="s">
        <v>920</v>
      </c>
      <c r="AX430" s="95" t="s">
        <v>897</v>
      </c>
      <c r="AY430" s="96" t="e">
        <v>#VALUE!</v>
      </c>
      <c r="AZ430" s="97">
        <v>0</v>
      </c>
    </row>
    <row r="431" spans="3:52" ht="15" customHeight="1" x14ac:dyDescent="0.25">
      <c r="C431" s="90">
        <f t="shared" si="146"/>
        <v>291</v>
      </c>
      <c r="D431" s="3" t="s">
        <v>880</v>
      </c>
      <c r="E431" s="225" t="str">
        <f>_xlfn.XLOOKUP(D431, '[1]Парный рейтинг'!$D$10:$D$826,'[1]Парный рейтинг'!$P$10:$P$826, "")</f>
        <v/>
      </c>
      <c r="F431" s="172" t="str">
        <f t="shared" si="128"/>
        <v/>
      </c>
      <c r="G431" s="207" t="e">
        <f t="shared" si="129"/>
        <v>#VALUE!</v>
      </c>
      <c r="H431" s="176" t="str">
        <f t="shared" si="147"/>
        <v/>
      </c>
      <c r="I431" s="27" t="str">
        <f t="shared" si="130"/>
        <v>3,0*</v>
      </c>
      <c r="J431" s="208">
        <v>3</v>
      </c>
      <c r="K431" s="24" t="s">
        <v>798</v>
      </c>
      <c r="L431" s="201">
        <f t="shared" si="131"/>
        <v>0</v>
      </c>
      <c r="M431" s="200">
        <f t="shared" si="132"/>
        <v>3.1</v>
      </c>
      <c r="N431" s="202">
        <f t="shared" si="133"/>
        <v>0</v>
      </c>
      <c r="O431" s="202">
        <f t="shared" si="134"/>
        <v>0</v>
      </c>
      <c r="P431" s="17" t="str">
        <f t="shared" si="135"/>
        <v/>
      </c>
      <c r="Q431" s="16" t="str">
        <f t="shared" si="136"/>
        <v>n/a</v>
      </c>
      <c r="R431" s="10" t="e">
        <f t="shared" si="137"/>
        <v>#VALUE!</v>
      </c>
      <c r="S431" s="25">
        <f t="shared" si="138"/>
        <v>0</v>
      </c>
      <c r="T431" s="11">
        <f t="shared" si="139"/>
        <v>0</v>
      </c>
      <c r="U431" s="12" t="str">
        <f t="shared" si="140"/>
        <v xml:space="preserve"> </v>
      </c>
      <c r="V431" s="13">
        <f t="shared" si="141"/>
        <v>0</v>
      </c>
      <c r="W431" s="53">
        <f t="shared" si="142"/>
        <v>0</v>
      </c>
      <c r="X431" s="54">
        <f t="shared" si="143"/>
        <v>0</v>
      </c>
      <c r="Y431" s="15" t="str">
        <f t="shared" si="144"/>
        <v>-</v>
      </c>
      <c r="Z431" s="54" t="s">
        <v>797</v>
      </c>
      <c r="AA431" s="12">
        <v>0</v>
      </c>
      <c r="AB431" s="54" t="s">
        <v>797</v>
      </c>
      <c r="AC431" s="12">
        <v>0</v>
      </c>
      <c r="AD431" s="54" t="s">
        <v>797</v>
      </c>
      <c r="AE431" s="12">
        <v>0</v>
      </c>
      <c r="AF431" s="54" t="s">
        <v>797</v>
      </c>
      <c r="AG431" s="12">
        <v>0</v>
      </c>
      <c r="AH431" s="54" t="s">
        <v>797</v>
      </c>
      <c r="AI431" s="12">
        <v>0</v>
      </c>
      <c r="AJ431" s="54" t="s">
        <v>797</v>
      </c>
      <c r="AK431" s="12">
        <v>0</v>
      </c>
      <c r="AL431" s="54" t="s">
        <v>797</v>
      </c>
      <c r="AM431" s="12">
        <v>0</v>
      </c>
      <c r="AN431" s="54" t="s">
        <v>797</v>
      </c>
      <c r="AO431" s="12">
        <v>0</v>
      </c>
      <c r="AP431" s="185" t="s">
        <v>870</v>
      </c>
      <c r="AQ431" s="194">
        <v>3</v>
      </c>
      <c r="AR431" s="203" t="s">
        <v>798</v>
      </c>
      <c r="AS431" s="180">
        <v>0</v>
      </c>
      <c r="AT431" s="181">
        <v>3.1</v>
      </c>
      <c r="AU431" s="188">
        <v>3</v>
      </c>
      <c r="AV431" s="188">
        <v>0</v>
      </c>
      <c r="AW431" s="188" t="s">
        <v>918</v>
      </c>
      <c r="AX431" s="95" t="s">
        <v>897</v>
      </c>
      <c r="AY431" s="96" t="e">
        <v>#VALUE!</v>
      </c>
      <c r="AZ431" s="97">
        <v>0</v>
      </c>
    </row>
    <row r="432" spans="3:52" ht="15" customHeight="1" x14ac:dyDescent="0.25">
      <c r="C432" s="90">
        <f t="shared" si="146"/>
        <v>292</v>
      </c>
      <c r="D432" s="3" t="s">
        <v>750</v>
      </c>
      <c r="E432" s="225" t="str">
        <f>_xlfn.XLOOKUP(D432, '[1]Парный рейтинг'!$D$10:$D$826,'[1]Парный рейтинг'!$P$10:$P$826, "")</f>
        <v/>
      </c>
      <c r="F432" s="172" t="str">
        <f t="shared" si="128"/>
        <v/>
      </c>
      <c r="G432" s="207" t="e">
        <f t="shared" si="129"/>
        <v>#VALUE!</v>
      </c>
      <c r="H432" s="176" t="str">
        <f t="shared" si="147"/>
        <v/>
      </c>
      <c r="I432" s="27" t="str">
        <f t="shared" si="130"/>
        <v>3,0*</v>
      </c>
      <c r="J432" s="208">
        <v>3</v>
      </c>
      <c r="K432" s="24" t="s">
        <v>798</v>
      </c>
      <c r="L432" s="2">
        <f t="shared" si="131"/>
        <v>0</v>
      </c>
      <c r="M432" s="5">
        <f t="shared" si="132"/>
        <v>3.1</v>
      </c>
      <c r="N432" s="196">
        <f t="shared" si="133"/>
        <v>0</v>
      </c>
      <c r="O432" s="196">
        <f t="shared" si="134"/>
        <v>0</v>
      </c>
      <c r="P432" s="17" t="str">
        <f t="shared" si="135"/>
        <v/>
      </c>
      <c r="Q432" s="16" t="str">
        <f t="shared" si="136"/>
        <v>n/a</v>
      </c>
      <c r="R432" s="10" t="e">
        <f t="shared" si="137"/>
        <v>#VALUE!</v>
      </c>
      <c r="S432" s="25">
        <f t="shared" si="138"/>
        <v>0</v>
      </c>
      <c r="T432" s="11">
        <f t="shared" si="139"/>
        <v>0</v>
      </c>
      <c r="U432" s="12" t="str">
        <f t="shared" si="140"/>
        <v xml:space="preserve"> </v>
      </c>
      <c r="V432" s="13">
        <f t="shared" si="141"/>
        <v>0</v>
      </c>
      <c r="W432" s="53">
        <f t="shared" si="142"/>
        <v>0</v>
      </c>
      <c r="X432" s="54">
        <f t="shared" si="143"/>
        <v>0</v>
      </c>
      <c r="Y432" s="15" t="str">
        <f t="shared" si="144"/>
        <v>-</v>
      </c>
      <c r="Z432" s="54" t="s">
        <v>797</v>
      </c>
      <c r="AA432" s="12">
        <v>0</v>
      </c>
      <c r="AB432" s="54" t="s">
        <v>797</v>
      </c>
      <c r="AC432" s="12">
        <v>0</v>
      </c>
      <c r="AD432" s="54" t="s">
        <v>797</v>
      </c>
      <c r="AE432" s="12">
        <v>0</v>
      </c>
      <c r="AF432" s="54" t="s">
        <v>797</v>
      </c>
      <c r="AG432" s="12">
        <v>0</v>
      </c>
      <c r="AH432" s="54" t="s">
        <v>797</v>
      </c>
      <c r="AI432" s="12">
        <v>0</v>
      </c>
      <c r="AJ432" s="54" t="s">
        <v>797</v>
      </c>
      <c r="AK432" s="12">
        <v>0</v>
      </c>
      <c r="AL432" s="54" t="s">
        <v>797</v>
      </c>
      <c r="AM432" s="12">
        <v>0</v>
      </c>
      <c r="AN432" s="54" t="s">
        <v>797</v>
      </c>
      <c r="AO432" s="12">
        <v>0</v>
      </c>
      <c r="AP432" s="183" t="s">
        <v>870</v>
      </c>
      <c r="AQ432" s="194">
        <v>3</v>
      </c>
      <c r="AR432" s="195" t="s">
        <v>798</v>
      </c>
      <c r="AS432" s="180">
        <v>0</v>
      </c>
      <c r="AT432" s="181">
        <v>3.1</v>
      </c>
      <c r="AU432" s="188">
        <v>0</v>
      </c>
      <c r="AV432" s="188">
        <v>0</v>
      </c>
      <c r="AW432" s="188" t="s">
        <v>797</v>
      </c>
      <c r="AX432" s="95" t="s">
        <v>897</v>
      </c>
      <c r="AY432" s="96" t="e">
        <v>#VALUE!</v>
      </c>
      <c r="AZ432" s="97">
        <v>0</v>
      </c>
    </row>
    <row r="433" spans="3:52" ht="15" customHeight="1" x14ac:dyDescent="0.25">
      <c r="C433" s="90">
        <f t="shared" si="146"/>
        <v>293</v>
      </c>
      <c r="D433" s="3" t="s">
        <v>881</v>
      </c>
      <c r="E433" s="225" t="str">
        <f>_xlfn.XLOOKUP(D433, '[1]Парный рейтинг'!$D$10:$D$826,'[1]Парный рейтинг'!$P$10:$P$826, "")</f>
        <v/>
      </c>
      <c r="F433" s="172" t="str">
        <f t="shared" si="128"/>
        <v/>
      </c>
      <c r="G433" s="207" t="e">
        <f t="shared" si="129"/>
        <v>#VALUE!</v>
      </c>
      <c r="H433" s="176" t="str">
        <f t="shared" si="147"/>
        <v/>
      </c>
      <c r="I433" s="27" t="str">
        <f t="shared" si="130"/>
        <v>3,0*</v>
      </c>
      <c r="J433" s="208">
        <v>3</v>
      </c>
      <c r="K433" s="24" t="s">
        <v>798</v>
      </c>
      <c r="L433" s="201">
        <f t="shared" si="131"/>
        <v>0</v>
      </c>
      <c r="M433" s="200">
        <f t="shared" si="132"/>
        <v>3.1</v>
      </c>
      <c r="N433" s="202">
        <f t="shared" si="133"/>
        <v>0</v>
      </c>
      <c r="O433" s="202">
        <f t="shared" si="134"/>
        <v>0</v>
      </c>
      <c r="P433" s="17" t="str">
        <f t="shared" si="135"/>
        <v/>
      </c>
      <c r="Q433" s="16" t="str">
        <f t="shared" si="136"/>
        <v>n/a</v>
      </c>
      <c r="R433" s="10" t="e">
        <f t="shared" si="137"/>
        <v>#VALUE!</v>
      </c>
      <c r="S433" s="25">
        <f t="shared" si="138"/>
        <v>0</v>
      </c>
      <c r="T433" s="11">
        <f t="shared" si="139"/>
        <v>0</v>
      </c>
      <c r="U433" s="12" t="str">
        <f t="shared" si="140"/>
        <v xml:space="preserve"> </v>
      </c>
      <c r="V433" s="13">
        <f t="shared" si="141"/>
        <v>0</v>
      </c>
      <c r="W433" s="53">
        <f t="shared" si="142"/>
        <v>0</v>
      </c>
      <c r="X433" s="54">
        <f t="shared" si="143"/>
        <v>0</v>
      </c>
      <c r="Y433" s="15" t="str">
        <f t="shared" si="144"/>
        <v>-</v>
      </c>
      <c r="Z433" s="54" t="s">
        <v>797</v>
      </c>
      <c r="AA433" s="12">
        <v>0</v>
      </c>
      <c r="AB433" s="54" t="s">
        <v>797</v>
      </c>
      <c r="AC433" s="12">
        <v>0</v>
      </c>
      <c r="AD433" s="54" t="s">
        <v>797</v>
      </c>
      <c r="AE433" s="12">
        <v>0</v>
      </c>
      <c r="AF433" s="54" t="s">
        <v>797</v>
      </c>
      <c r="AG433" s="12">
        <v>0</v>
      </c>
      <c r="AH433" s="54" t="s">
        <v>797</v>
      </c>
      <c r="AI433" s="12">
        <v>0</v>
      </c>
      <c r="AJ433" s="54" t="s">
        <v>797</v>
      </c>
      <c r="AK433" s="12">
        <v>0</v>
      </c>
      <c r="AL433" s="54" t="s">
        <v>797</v>
      </c>
      <c r="AM433" s="12">
        <v>0</v>
      </c>
      <c r="AN433" s="54" t="s">
        <v>797</v>
      </c>
      <c r="AO433" s="12">
        <v>0</v>
      </c>
      <c r="AP433" s="185" t="s">
        <v>870</v>
      </c>
      <c r="AQ433" s="194">
        <v>3</v>
      </c>
      <c r="AR433" s="203" t="s">
        <v>798</v>
      </c>
      <c r="AS433" s="180">
        <v>0</v>
      </c>
      <c r="AT433" s="181">
        <v>3.1</v>
      </c>
      <c r="AU433" s="188">
        <v>3</v>
      </c>
      <c r="AV433" s="188">
        <v>0</v>
      </c>
      <c r="AW433" s="188" t="s">
        <v>918</v>
      </c>
      <c r="AX433" s="95" t="s">
        <v>897</v>
      </c>
      <c r="AY433" s="96" t="e">
        <v>#VALUE!</v>
      </c>
      <c r="AZ433" s="97">
        <v>0</v>
      </c>
    </row>
    <row r="434" spans="3:52" ht="15" customHeight="1" x14ac:dyDescent="0.25">
      <c r="C434" s="90">
        <f t="shared" si="146"/>
        <v>294</v>
      </c>
      <c r="D434" s="3" t="s">
        <v>440</v>
      </c>
      <c r="E434" s="225" t="str">
        <f>_xlfn.XLOOKUP(D434, '[1]Парный рейтинг'!$D$10:$D$826,'[1]Парный рейтинг'!$P$10:$P$826, "")</f>
        <v/>
      </c>
      <c r="F434" s="172" t="str">
        <f t="shared" si="128"/>
        <v/>
      </c>
      <c r="G434" s="207" t="e">
        <f t="shared" si="129"/>
        <v>#VALUE!</v>
      </c>
      <c r="H434" s="176" t="str">
        <f t="shared" si="147"/>
        <v/>
      </c>
      <c r="I434" s="27" t="str">
        <f t="shared" si="130"/>
        <v>3,0*</v>
      </c>
      <c r="J434" s="208">
        <v>3</v>
      </c>
      <c r="K434" s="24" t="s">
        <v>798</v>
      </c>
      <c r="L434" s="2">
        <f t="shared" si="131"/>
        <v>0</v>
      </c>
      <c r="M434" s="5">
        <f t="shared" si="132"/>
        <v>3.1</v>
      </c>
      <c r="N434" s="196">
        <f t="shared" si="133"/>
        <v>0</v>
      </c>
      <c r="O434" s="196">
        <f t="shared" si="134"/>
        <v>0</v>
      </c>
      <c r="P434" s="17" t="str">
        <f t="shared" si="135"/>
        <v/>
      </c>
      <c r="Q434" s="16" t="str">
        <f t="shared" si="136"/>
        <v>n/a</v>
      </c>
      <c r="R434" s="10" t="e">
        <f t="shared" si="137"/>
        <v>#VALUE!</v>
      </c>
      <c r="S434" s="25">
        <f t="shared" si="138"/>
        <v>0</v>
      </c>
      <c r="T434" s="11">
        <f t="shared" si="139"/>
        <v>0</v>
      </c>
      <c r="U434" s="12" t="str">
        <f t="shared" si="140"/>
        <v xml:space="preserve"> </v>
      </c>
      <c r="V434" s="13">
        <f t="shared" si="141"/>
        <v>0</v>
      </c>
      <c r="W434" s="53">
        <f t="shared" si="142"/>
        <v>0</v>
      </c>
      <c r="X434" s="54">
        <f t="shared" si="143"/>
        <v>0</v>
      </c>
      <c r="Y434" s="15" t="str">
        <f t="shared" si="144"/>
        <v>-</v>
      </c>
      <c r="Z434" s="54" t="s">
        <v>797</v>
      </c>
      <c r="AA434" s="12">
        <v>0</v>
      </c>
      <c r="AB434" s="54" t="s">
        <v>797</v>
      </c>
      <c r="AC434" s="12">
        <v>0</v>
      </c>
      <c r="AD434" s="54" t="s">
        <v>797</v>
      </c>
      <c r="AE434" s="12">
        <v>0</v>
      </c>
      <c r="AF434" s="54" t="s">
        <v>797</v>
      </c>
      <c r="AG434" s="12">
        <v>0</v>
      </c>
      <c r="AH434" s="54" t="s">
        <v>797</v>
      </c>
      <c r="AI434" s="12">
        <v>0</v>
      </c>
      <c r="AJ434" s="54" t="s">
        <v>797</v>
      </c>
      <c r="AK434" s="12">
        <v>0</v>
      </c>
      <c r="AL434" s="54" t="s">
        <v>797</v>
      </c>
      <c r="AM434" s="12">
        <v>0</v>
      </c>
      <c r="AN434" s="54" t="s">
        <v>797</v>
      </c>
      <c r="AO434" s="12">
        <v>0</v>
      </c>
      <c r="AP434" s="183" t="s">
        <v>870</v>
      </c>
      <c r="AQ434" s="194">
        <v>3</v>
      </c>
      <c r="AR434" s="195" t="s">
        <v>798</v>
      </c>
      <c r="AS434" s="180">
        <v>0</v>
      </c>
      <c r="AT434" s="181">
        <v>3.1</v>
      </c>
      <c r="AU434" s="188">
        <v>0</v>
      </c>
      <c r="AV434" s="188">
        <v>1</v>
      </c>
      <c r="AW434" s="188" t="s">
        <v>906</v>
      </c>
      <c r="AX434" s="95" t="s">
        <v>897</v>
      </c>
      <c r="AY434" s="96" t="e">
        <v>#VALUE!</v>
      </c>
      <c r="AZ434" s="97">
        <v>0</v>
      </c>
    </row>
    <row r="435" spans="3:52" ht="15" customHeight="1" x14ac:dyDescent="0.25">
      <c r="C435" s="90">
        <f t="shared" si="146"/>
        <v>295</v>
      </c>
      <c r="D435" s="3" t="s">
        <v>343</v>
      </c>
      <c r="E435" s="225" t="str">
        <f>_xlfn.XLOOKUP(D435, '[1]Парный рейтинг'!$D$10:$D$826,'[1]Парный рейтинг'!$P$10:$P$826, "")</f>
        <v/>
      </c>
      <c r="F435" s="172" t="str">
        <f t="shared" si="128"/>
        <v/>
      </c>
      <c r="G435" s="207" t="e">
        <f t="shared" si="129"/>
        <v>#VALUE!</v>
      </c>
      <c r="H435" s="176" t="str">
        <f t="shared" si="147"/>
        <v/>
      </c>
      <c r="I435" s="27" t="str">
        <f t="shared" si="130"/>
        <v>3,0*</v>
      </c>
      <c r="J435" s="208">
        <v>3</v>
      </c>
      <c r="K435" s="24" t="s">
        <v>798</v>
      </c>
      <c r="L435" s="2">
        <f t="shared" si="131"/>
        <v>0</v>
      </c>
      <c r="M435" s="5">
        <f t="shared" si="132"/>
        <v>3.1</v>
      </c>
      <c r="N435" s="196">
        <f t="shared" si="133"/>
        <v>0</v>
      </c>
      <c r="O435" s="196">
        <f t="shared" si="134"/>
        <v>0</v>
      </c>
      <c r="P435" s="17" t="str">
        <f t="shared" si="135"/>
        <v/>
      </c>
      <c r="Q435" s="16" t="str">
        <f t="shared" si="136"/>
        <v>n/a</v>
      </c>
      <c r="R435" s="10" t="e">
        <f t="shared" si="137"/>
        <v>#VALUE!</v>
      </c>
      <c r="S435" s="25">
        <f t="shared" si="138"/>
        <v>0</v>
      </c>
      <c r="T435" s="11">
        <f t="shared" si="139"/>
        <v>0</v>
      </c>
      <c r="U435" s="12" t="str">
        <f t="shared" si="140"/>
        <v xml:space="preserve"> </v>
      </c>
      <c r="V435" s="13">
        <f t="shared" si="141"/>
        <v>0</v>
      </c>
      <c r="W435" s="53">
        <f t="shared" si="142"/>
        <v>0</v>
      </c>
      <c r="X435" s="54">
        <f t="shared" si="143"/>
        <v>0</v>
      </c>
      <c r="Y435" s="15" t="str">
        <f t="shared" si="144"/>
        <v>-</v>
      </c>
      <c r="Z435" s="54" t="s">
        <v>797</v>
      </c>
      <c r="AA435" s="12">
        <v>0</v>
      </c>
      <c r="AB435" s="54" t="s">
        <v>797</v>
      </c>
      <c r="AC435" s="12">
        <v>0</v>
      </c>
      <c r="AD435" s="54" t="s">
        <v>797</v>
      </c>
      <c r="AE435" s="12">
        <v>0</v>
      </c>
      <c r="AF435" s="54" t="s">
        <v>797</v>
      </c>
      <c r="AG435" s="12">
        <v>0</v>
      </c>
      <c r="AH435" s="54" t="s">
        <v>797</v>
      </c>
      <c r="AI435" s="12">
        <v>0</v>
      </c>
      <c r="AJ435" s="54" t="s">
        <v>797</v>
      </c>
      <c r="AK435" s="12">
        <v>0</v>
      </c>
      <c r="AL435" s="54" t="s">
        <v>797</v>
      </c>
      <c r="AM435" s="12">
        <v>0</v>
      </c>
      <c r="AN435" s="54" t="s">
        <v>797</v>
      </c>
      <c r="AO435" s="12">
        <v>0</v>
      </c>
      <c r="AP435" s="183" t="s">
        <v>870</v>
      </c>
      <c r="AQ435" s="194">
        <v>3</v>
      </c>
      <c r="AR435" s="195" t="s">
        <v>798</v>
      </c>
      <c r="AS435" s="180">
        <v>0</v>
      </c>
      <c r="AT435" s="181">
        <v>3.1</v>
      </c>
      <c r="AU435" s="188">
        <v>0</v>
      </c>
      <c r="AV435" s="188">
        <v>0</v>
      </c>
      <c r="AW435" s="188" t="s">
        <v>797</v>
      </c>
      <c r="AX435" s="95" t="s">
        <v>897</v>
      </c>
      <c r="AY435" s="96" t="e">
        <v>#VALUE!</v>
      </c>
      <c r="AZ435" s="97">
        <v>0</v>
      </c>
    </row>
    <row r="436" spans="3:52" ht="15" customHeight="1" x14ac:dyDescent="0.25">
      <c r="C436" s="90">
        <f t="shared" si="146"/>
        <v>296</v>
      </c>
      <c r="D436" s="3" t="s">
        <v>504</v>
      </c>
      <c r="E436" s="225" t="str">
        <f>_xlfn.XLOOKUP(D436, '[1]Парный рейтинг'!$D$10:$D$826,'[1]Парный рейтинг'!$P$10:$P$826, "")</f>
        <v/>
      </c>
      <c r="F436" s="172" t="str">
        <f t="shared" si="128"/>
        <v/>
      </c>
      <c r="G436" s="207" t="e">
        <f t="shared" si="129"/>
        <v>#VALUE!</v>
      </c>
      <c r="H436" s="176" t="str">
        <f t="shared" si="147"/>
        <v/>
      </c>
      <c r="I436" s="27" t="str">
        <f t="shared" si="130"/>
        <v>3,0</v>
      </c>
      <c r="J436" s="208">
        <v>3</v>
      </c>
      <c r="K436" s="24" t="s">
        <v>797</v>
      </c>
      <c r="L436" s="2">
        <f t="shared" si="131"/>
        <v>0</v>
      </c>
      <c r="M436" s="5">
        <f t="shared" si="132"/>
        <v>3</v>
      </c>
      <c r="N436" s="196">
        <f t="shared" si="133"/>
        <v>0</v>
      </c>
      <c r="O436" s="196">
        <f t="shared" si="134"/>
        <v>0</v>
      </c>
      <c r="P436" s="17" t="str">
        <f t="shared" si="135"/>
        <v/>
      </c>
      <c r="Q436" s="16" t="str">
        <f t="shared" si="136"/>
        <v>n/a</v>
      </c>
      <c r="R436" s="10" t="e">
        <f t="shared" si="137"/>
        <v>#VALUE!</v>
      </c>
      <c r="S436" s="25">
        <f t="shared" si="138"/>
        <v>0</v>
      </c>
      <c r="T436" s="11">
        <f t="shared" si="139"/>
        <v>0</v>
      </c>
      <c r="U436" s="12" t="str">
        <f t="shared" si="140"/>
        <v xml:space="preserve"> </v>
      </c>
      <c r="V436" s="13">
        <f t="shared" si="141"/>
        <v>0</v>
      </c>
      <c r="W436" s="53">
        <f t="shared" si="142"/>
        <v>0</v>
      </c>
      <c r="X436" s="54">
        <f t="shared" si="143"/>
        <v>0</v>
      </c>
      <c r="Y436" s="15" t="str">
        <f t="shared" si="144"/>
        <v>-</v>
      </c>
      <c r="Z436" s="54" t="s">
        <v>797</v>
      </c>
      <c r="AA436" s="12">
        <v>0</v>
      </c>
      <c r="AB436" s="54" t="s">
        <v>797</v>
      </c>
      <c r="AC436" s="12">
        <v>0</v>
      </c>
      <c r="AD436" s="54" t="s">
        <v>797</v>
      </c>
      <c r="AE436" s="12">
        <v>0</v>
      </c>
      <c r="AF436" s="54" t="s">
        <v>797</v>
      </c>
      <c r="AG436" s="12">
        <v>0</v>
      </c>
      <c r="AH436" s="54" t="s">
        <v>797</v>
      </c>
      <c r="AI436" s="12">
        <v>0</v>
      </c>
      <c r="AJ436" s="54" t="s">
        <v>797</v>
      </c>
      <c r="AK436" s="12">
        <v>0</v>
      </c>
      <c r="AL436" s="54" t="s">
        <v>797</v>
      </c>
      <c r="AM436" s="12">
        <v>0</v>
      </c>
      <c r="AN436" s="54" t="s">
        <v>797</v>
      </c>
      <c r="AO436" s="12">
        <v>0</v>
      </c>
      <c r="AP436" s="183" t="s">
        <v>896</v>
      </c>
      <c r="AQ436" s="194">
        <v>3</v>
      </c>
      <c r="AR436" s="195" t="s">
        <v>797</v>
      </c>
      <c r="AS436" s="180">
        <v>0</v>
      </c>
      <c r="AT436" s="181">
        <v>3</v>
      </c>
      <c r="AU436" s="188">
        <v>0</v>
      </c>
      <c r="AV436" s="188">
        <v>0</v>
      </c>
      <c r="AW436" s="188" t="s">
        <v>797</v>
      </c>
      <c r="AX436" s="95" t="s">
        <v>897</v>
      </c>
      <c r="AY436" s="96" t="e">
        <v>#VALUE!</v>
      </c>
      <c r="AZ436" s="97">
        <v>0</v>
      </c>
    </row>
    <row r="437" spans="3:52" ht="15" customHeight="1" x14ac:dyDescent="0.25">
      <c r="C437" s="90">
        <f t="shared" si="146"/>
        <v>297</v>
      </c>
      <c r="D437" s="3" t="s">
        <v>462</v>
      </c>
      <c r="E437" s="225" t="str">
        <f>_xlfn.XLOOKUP(D437, '[1]Парный рейтинг'!$D$10:$D$826,'[1]Парный рейтинг'!$P$10:$P$826, "")</f>
        <v/>
      </c>
      <c r="F437" s="172" t="str">
        <f t="shared" si="128"/>
        <v/>
      </c>
      <c r="G437" s="207" t="e">
        <f t="shared" si="129"/>
        <v>#VALUE!</v>
      </c>
      <c r="H437" s="176" t="str">
        <f t="shared" si="147"/>
        <v/>
      </c>
      <c r="I437" s="27" t="str">
        <f t="shared" si="130"/>
        <v>3,0</v>
      </c>
      <c r="J437" s="208">
        <v>3</v>
      </c>
      <c r="K437" s="24" t="s">
        <v>797</v>
      </c>
      <c r="L437" s="2">
        <f t="shared" si="131"/>
        <v>0</v>
      </c>
      <c r="M437" s="5">
        <f t="shared" si="132"/>
        <v>3</v>
      </c>
      <c r="N437" s="196">
        <f t="shared" si="133"/>
        <v>0</v>
      </c>
      <c r="O437" s="196">
        <f t="shared" si="134"/>
        <v>0</v>
      </c>
      <c r="P437" s="17" t="str">
        <f t="shared" si="135"/>
        <v/>
      </c>
      <c r="Q437" s="16" t="str">
        <f t="shared" si="136"/>
        <v>n/a</v>
      </c>
      <c r="R437" s="10" t="e">
        <f t="shared" si="137"/>
        <v>#VALUE!</v>
      </c>
      <c r="S437" s="25">
        <f t="shared" si="138"/>
        <v>0</v>
      </c>
      <c r="T437" s="11">
        <f t="shared" si="139"/>
        <v>0</v>
      </c>
      <c r="U437" s="12" t="str">
        <f t="shared" si="140"/>
        <v xml:space="preserve"> </v>
      </c>
      <c r="V437" s="13">
        <f t="shared" si="141"/>
        <v>0</v>
      </c>
      <c r="W437" s="53">
        <f t="shared" si="142"/>
        <v>0</v>
      </c>
      <c r="X437" s="54">
        <f t="shared" si="143"/>
        <v>0</v>
      </c>
      <c r="Y437" s="15" t="str">
        <f t="shared" si="144"/>
        <v>-</v>
      </c>
      <c r="Z437" s="54" t="s">
        <v>797</v>
      </c>
      <c r="AA437" s="12">
        <v>0</v>
      </c>
      <c r="AB437" s="54" t="s">
        <v>797</v>
      </c>
      <c r="AC437" s="12">
        <v>0</v>
      </c>
      <c r="AD437" s="54" t="s">
        <v>797</v>
      </c>
      <c r="AE437" s="12">
        <v>0</v>
      </c>
      <c r="AF437" s="54" t="s">
        <v>797</v>
      </c>
      <c r="AG437" s="12">
        <v>0</v>
      </c>
      <c r="AH437" s="54" t="s">
        <v>797</v>
      </c>
      <c r="AI437" s="12">
        <v>0</v>
      </c>
      <c r="AJ437" s="54" t="s">
        <v>797</v>
      </c>
      <c r="AK437" s="12">
        <v>0</v>
      </c>
      <c r="AL437" s="54" t="s">
        <v>797</v>
      </c>
      <c r="AM437" s="12">
        <v>0</v>
      </c>
      <c r="AN437" s="54" t="s">
        <v>797</v>
      </c>
      <c r="AO437" s="12">
        <v>0</v>
      </c>
      <c r="AP437" s="183" t="s">
        <v>896</v>
      </c>
      <c r="AQ437" s="194">
        <v>3</v>
      </c>
      <c r="AR437" s="195" t="s">
        <v>797</v>
      </c>
      <c r="AS437" s="180">
        <v>0</v>
      </c>
      <c r="AT437" s="181">
        <v>3</v>
      </c>
      <c r="AU437" s="188">
        <v>0</v>
      </c>
      <c r="AV437" s="188">
        <v>0</v>
      </c>
      <c r="AW437" s="188" t="s">
        <v>797</v>
      </c>
      <c r="AX437" s="95" t="s">
        <v>897</v>
      </c>
      <c r="AY437" s="96" t="e">
        <v>#VALUE!</v>
      </c>
      <c r="AZ437" s="97">
        <v>0</v>
      </c>
    </row>
    <row r="438" spans="3:52" ht="15" customHeight="1" x14ac:dyDescent="0.25">
      <c r="C438" s="90">
        <f t="shared" si="146"/>
        <v>298</v>
      </c>
      <c r="D438" s="3" t="s">
        <v>474</v>
      </c>
      <c r="E438" s="225" t="str">
        <f>_xlfn.XLOOKUP(D438, '[1]Парный рейтинг'!$D$10:$D$826,'[1]Парный рейтинг'!$P$10:$P$826, "")</f>
        <v/>
      </c>
      <c r="F438" s="172" t="str">
        <f t="shared" si="128"/>
        <v/>
      </c>
      <c r="G438" s="207" t="e">
        <f t="shared" si="129"/>
        <v>#VALUE!</v>
      </c>
      <c r="H438" s="176" t="str">
        <f t="shared" si="147"/>
        <v/>
      </c>
      <c r="I438" s="27" t="str">
        <f t="shared" si="130"/>
        <v>3,0</v>
      </c>
      <c r="J438" s="208">
        <v>3</v>
      </c>
      <c r="K438" s="24" t="s">
        <v>797</v>
      </c>
      <c r="L438" s="2">
        <f t="shared" si="131"/>
        <v>0</v>
      </c>
      <c r="M438" s="5">
        <f t="shared" si="132"/>
        <v>3</v>
      </c>
      <c r="N438" s="196">
        <f t="shared" si="133"/>
        <v>0</v>
      </c>
      <c r="O438" s="196">
        <f t="shared" si="134"/>
        <v>0</v>
      </c>
      <c r="P438" s="17" t="str">
        <f t="shared" si="135"/>
        <v/>
      </c>
      <c r="Q438" s="16" t="str">
        <f t="shared" si="136"/>
        <v>n/a</v>
      </c>
      <c r="R438" s="10" t="e">
        <f t="shared" si="137"/>
        <v>#VALUE!</v>
      </c>
      <c r="S438" s="25">
        <f t="shared" si="138"/>
        <v>0</v>
      </c>
      <c r="T438" s="11">
        <f t="shared" si="139"/>
        <v>0</v>
      </c>
      <c r="U438" s="12" t="str">
        <f t="shared" si="140"/>
        <v xml:space="preserve"> </v>
      </c>
      <c r="V438" s="13">
        <f t="shared" si="141"/>
        <v>0</v>
      </c>
      <c r="W438" s="53">
        <f t="shared" si="142"/>
        <v>0</v>
      </c>
      <c r="X438" s="54">
        <f t="shared" si="143"/>
        <v>0</v>
      </c>
      <c r="Y438" s="15" t="str">
        <f t="shared" si="144"/>
        <v>-</v>
      </c>
      <c r="Z438" s="54" t="s">
        <v>797</v>
      </c>
      <c r="AA438" s="12">
        <v>0</v>
      </c>
      <c r="AB438" s="54" t="s">
        <v>797</v>
      </c>
      <c r="AC438" s="12">
        <v>0</v>
      </c>
      <c r="AD438" s="54" t="s">
        <v>797</v>
      </c>
      <c r="AE438" s="12">
        <v>0</v>
      </c>
      <c r="AF438" s="54" t="s">
        <v>797</v>
      </c>
      <c r="AG438" s="12">
        <v>0</v>
      </c>
      <c r="AH438" s="54" t="s">
        <v>797</v>
      </c>
      <c r="AI438" s="12">
        <v>0</v>
      </c>
      <c r="AJ438" s="54" t="s">
        <v>797</v>
      </c>
      <c r="AK438" s="12">
        <v>0</v>
      </c>
      <c r="AL438" s="54" t="s">
        <v>797</v>
      </c>
      <c r="AM438" s="12">
        <v>0</v>
      </c>
      <c r="AN438" s="54" t="s">
        <v>797</v>
      </c>
      <c r="AO438" s="12">
        <v>0</v>
      </c>
      <c r="AP438" s="183" t="s">
        <v>896</v>
      </c>
      <c r="AQ438" s="194">
        <v>3</v>
      </c>
      <c r="AR438" s="195" t="s">
        <v>797</v>
      </c>
      <c r="AS438" s="180">
        <v>0</v>
      </c>
      <c r="AT438" s="181">
        <v>3</v>
      </c>
      <c r="AU438" s="188">
        <v>0</v>
      </c>
      <c r="AV438" s="188">
        <v>0</v>
      </c>
      <c r="AW438" s="188" t="s">
        <v>797</v>
      </c>
      <c r="AX438" s="95" t="s">
        <v>897</v>
      </c>
      <c r="AY438" s="96" t="e">
        <v>#VALUE!</v>
      </c>
      <c r="AZ438" s="97">
        <v>0</v>
      </c>
    </row>
    <row r="439" spans="3:52" ht="15" customHeight="1" x14ac:dyDescent="0.25">
      <c r="C439" s="90">
        <f t="shared" si="146"/>
        <v>299</v>
      </c>
      <c r="D439" s="3" t="s">
        <v>505</v>
      </c>
      <c r="E439" s="225" t="str">
        <f>_xlfn.XLOOKUP(D439, '[1]Парный рейтинг'!$D$10:$D$826,'[1]Парный рейтинг'!$P$10:$P$826, "")</f>
        <v/>
      </c>
      <c r="F439" s="172" t="str">
        <f t="shared" si="128"/>
        <v/>
      </c>
      <c r="G439" s="207" t="e">
        <f t="shared" si="129"/>
        <v>#VALUE!</v>
      </c>
      <c r="H439" s="176" t="str">
        <f t="shared" si="147"/>
        <v/>
      </c>
      <c r="I439" s="27" t="str">
        <f t="shared" si="130"/>
        <v>3,0</v>
      </c>
      <c r="J439" s="208">
        <v>3</v>
      </c>
      <c r="K439" s="24" t="s">
        <v>797</v>
      </c>
      <c r="L439" s="2">
        <f t="shared" si="131"/>
        <v>0</v>
      </c>
      <c r="M439" s="5">
        <f t="shared" si="132"/>
        <v>3</v>
      </c>
      <c r="N439" s="196">
        <f t="shared" si="133"/>
        <v>0</v>
      </c>
      <c r="O439" s="196">
        <f t="shared" si="134"/>
        <v>0</v>
      </c>
      <c r="P439" s="17" t="str">
        <f t="shared" si="135"/>
        <v/>
      </c>
      <c r="Q439" s="16" t="str">
        <f t="shared" si="136"/>
        <v>n/a</v>
      </c>
      <c r="R439" s="10" t="e">
        <f t="shared" si="137"/>
        <v>#VALUE!</v>
      </c>
      <c r="S439" s="25">
        <f t="shared" si="138"/>
        <v>0</v>
      </c>
      <c r="T439" s="11">
        <f t="shared" si="139"/>
        <v>0</v>
      </c>
      <c r="U439" s="12" t="str">
        <f t="shared" si="140"/>
        <v xml:space="preserve"> </v>
      </c>
      <c r="V439" s="13">
        <f t="shared" si="141"/>
        <v>0</v>
      </c>
      <c r="W439" s="53">
        <f t="shared" si="142"/>
        <v>0</v>
      </c>
      <c r="X439" s="54">
        <f t="shared" si="143"/>
        <v>0</v>
      </c>
      <c r="Y439" s="15" t="str">
        <f t="shared" si="144"/>
        <v>-</v>
      </c>
      <c r="Z439" s="54" t="s">
        <v>797</v>
      </c>
      <c r="AA439" s="12">
        <v>0</v>
      </c>
      <c r="AB439" s="54" t="s">
        <v>797</v>
      </c>
      <c r="AC439" s="12">
        <v>0</v>
      </c>
      <c r="AD439" s="54" t="s">
        <v>797</v>
      </c>
      <c r="AE439" s="12">
        <v>0</v>
      </c>
      <c r="AF439" s="54" t="s">
        <v>797</v>
      </c>
      <c r="AG439" s="12">
        <v>0</v>
      </c>
      <c r="AH439" s="54" t="s">
        <v>797</v>
      </c>
      <c r="AI439" s="12">
        <v>0</v>
      </c>
      <c r="AJ439" s="54" t="s">
        <v>797</v>
      </c>
      <c r="AK439" s="12">
        <v>0</v>
      </c>
      <c r="AL439" s="54" t="s">
        <v>797</v>
      </c>
      <c r="AM439" s="12">
        <v>0</v>
      </c>
      <c r="AN439" s="54" t="s">
        <v>797</v>
      </c>
      <c r="AO439" s="12">
        <v>0</v>
      </c>
      <c r="AP439" s="183" t="s">
        <v>896</v>
      </c>
      <c r="AQ439" s="194">
        <v>3</v>
      </c>
      <c r="AR439" s="195" t="s">
        <v>797</v>
      </c>
      <c r="AS439" s="180">
        <v>0</v>
      </c>
      <c r="AT439" s="181">
        <v>3</v>
      </c>
      <c r="AU439" s="188">
        <v>0</v>
      </c>
      <c r="AV439" s="188">
        <v>0</v>
      </c>
      <c r="AW439" s="188" t="s">
        <v>797</v>
      </c>
      <c r="AX439" s="95" t="s">
        <v>897</v>
      </c>
      <c r="AY439" s="96" t="e">
        <v>#VALUE!</v>
      </c>
      <c r="AZ439" s="97">
        <v>0</v>
      </c>
    </row>
    <row r="440" spans="3:52" ht="15" customHeight="1" x14ac:dyDescent="0.25">
      <c r="C440" s="90">
        <f t="shared" si="146"/>
        <v>300</v>
      </c>
      <c r="D440" s="3" t="s">
        <v>498</v>
      </c>
      <c r="E440" s="225" t="str">
        <f>_xlfn.XLOOKUP(D440, '[1]Парный рейтинг'!$D$10:$D$826,'[1]Парный рейтинг'!$P$10:$P$826, "")</f>
        <v/>
      </c>
      <c r="F440" s="172" t="str">
        <f t="shared" si="128"/>
        <v/>
      </c>
      <c r="G440" s="207" t="e">
        <f t="shared" si="129"/>
        <v>#VALUE!</v>
      </c>
      <c r="H440" s="176" t="str">
        <f t="shared" si="147"/>
        <v/>
      </c>
      <c r="I440" s="27" t="str">
        <f t="shared" si="130"/>
        <v>3,0</v>
      </c>
      <c r="J440" s="208">
        <v>3</v>
      </c>
      <c r="K440" s="24" t="s">
        <v>797</v>
      </c>
      <c r="L440" s="2">
        <f t="shared" si="131"/>
        <v>0</v>
      </c>
      <c r="M440" s="5">
        <f t="shared" si="132"/>
        <v>3</v>
      </c>
      <c r="N440" s="196">
        <f t="shared" si="133"/>
        <v>0</v>
      </c>
      <c r="O440" s="196">
        <f t="shared" si="134"/>
        <v>0</v>
      </c>
      <c r="P440" s="17" t="str">
        <f t="shared" si="135"/>
        <v/>
      </c>
      <c r="Q440" s="16" t="str">
        <f t="shared" si="136"/>
        <v>n/a</v>
      </c>
      <c r="R440" s="10" t="e">
        <f t="shared" si="137"/>
        <v>#VALUE!</v>
      </c>
      <c r="S440" s="25">
        <f t="shared" si="138"/>
        <v>0</v>
      </c>
      <c r="T440" s="11">
        <f t="shared" si="139"/>
        <v>0</v>
      </c>
      <c r="U440" s="12" t="str">
        <f t="shared" si="140"/>
        <v xml:space="preserve"> </v>
      </c>
      <c r="V440" s="13">
        <f t="shared" si="141"/>
        <v>0</v>
      </c>
      <c r="W440" s="53">
        <f t="shared" si="142"/>
        <v>0</v>
      </c>
      <c r="X440" s="54">
        <f t="shared" si="143"/>
        <v>0</v>
      </c>
      <c r="Y440" s="15" t="str">
        <f t="shared" si="144"/>
        <v>-</v>
      </c>
      <c r="Z440" s="54" t="s">
        <v>797</v>
      </c>
      <c r="AA440" s="12">
        <v>0</v>
      </c>
      <c r="AB440" s="54" t="s">
        <v>797</v>
      </c>
      <c r="AC440" s="12">
        <v>0</v>
      </c>
      <c r="AD440" s="54" t="s">
        <v>797</v>
      </c>
      <c r="AE440" s="12">
        <v>0</v>
      </c>
      <c r="AF440" s="54" t="s">
        <v>797</v>
      </c>
      <c r="AG440" s="12">
        <v>0</v>
      </c>
      <c r="AH440" s="54" t="s">
        <v>797</v>
      </c>
      <c r="AI440" s="12">
        <v>0</v>
      </c>
      <c r="AJ440" s="54" t="s">
        <v>797</v>
      </c>
      <c r="AK440" s="12">
        <v>0</v>
      </c>
      <c r="AL440" s="54" t="s">
        <v>797</v>
      </c>
      <c r="AM440" s="12">
        <v>0</v>
      </c>
      <c r="AN440" s="54" t="s">
        <v>797</v>
      </c>
      <c r="AO440" s="12">
        <v>0</v>
      </c>
      <c r="AP440" s="183" t="s">
        <v>896</v>
      </c>
      <c r="AQ440" s="194">
        <v>3</v>
      </c>
      <c r="AR440" s="195" t="s">
        <v>797</v>
      </c>
      <c r="AS440" s="180">
        <v>0</v>
      </c>
      <c r="AT440" s="181">
        <v>3</v>
      </c>
      <c r="AU440" s="188">
        <v>0</v>
      </c>
      <c r="AV440" s="188">
        <v>0</v>
      </c>
      <c r="AW440" s="188" t="s">
        <v>797</v>
      </c>
      <c r="AX440" s="95" t="s">
        <v>897</v>
      </c>
      <c r="AY440" s="96" t="e">
        <v>#VALUE!</v>
      </c>
      <c r="AZ440" s="97">
        <v>0</v>
      </c>
    </row>
    <row r="441" spans="3:52" ht="15" customHeight="1" x14ac:dyDescent="0.25">
      <c r="C441" s="90">
        <f t="shared" si="146"/>
        <v>301</v>
      </c>
      <c r="D441" s="3" t="s">
        <v>458</v>
      </c>
      <c r="E441" s="225" t="str">
        <f>_xlfn.XLOOKUP(D441, '[1]Парный рейтинг'!$D$10:$D$826,'[1]Парный рейтинг'!$P$10:$P$826, "")</f>
        <v/>
      </c>
      <c r="F441" s="172" t="str">
        <f t="shared" si="128"/>
        <v/>
      </c>
      <c r="G441" s="207" t="e">
        <f t="shared" si="129"/>
        <v>#VALUE!</v>
      </c>
      <c r="H441" s="176" t="str">
        <f t="shared" si="147"/>
        <v/>
      </c>
      <c r="I441" s="27" t="str">
        <f t="shared" si="130"/>
        <v>3,0</v>
      </c>
      <c r="J441" s="208">
        <v>3</v>
      </c>
      <c r="K441" s="24" t="s">
        <v>797</v>
      </c>
      <c r="L441" s="2">
        <f t="shared" si="131"/>
        <v>0</v>
      </c>
      <c r="M441" s="5">
        <f t="shared" si="132"/>
        <v>3</v>
      </c>
      <c r="N441" s="196">
        <f t="shared" si="133"/>
        <v>0</v>
      </c>
      <c r="O441" s="196">
        <f t="shared" si="134"/>
        <v>0</v>
      </c>
      <c r="P441" s="17" t="str">
        <f t="shared" si="135"/>
        <v/>
      </c>
      <c r="Q441" s="16" t="str">
        <f t="shared" si="136"/>
        <v>n/a</v>
      </c>
      <c r="R441" s="10" t="e">
        <f t="shared" si="137"/>
        <v>#VALUE!</v>
      </c>
      <c r="S441" s="25">
        <f t="shared" si="138"/>
        <v>0</v>
      </c>
      <c r="T441" s="11">
        <f t="shared" si="139"/>
        <v>0</v>
      </c>
      <c r="U441" s="12" t="str">
        <f t="shared" si="140"/>
        <v xml:space="preserve"> </v>
      </c>
      <c r="V441" s="13">
        <f t="shared" si="141"/>
        <v>0</v>
      </c>
      <c r="W441" s="53">
        <f t="shared" si="142"/>
        <v>0</v>
      </c>
      <c r="X441" s="54">
        <f t="shared" si="143"/>
        <v>0</v>
      </c>
      <c r="Y441" s="15" t="str">
        <f t="shared" si="144"/>
        <v>-</v>
      </c>
      <c r="Z441" s="54" t="s">
        <v>797</v>
      </c>
      <c r="AA441" s="12">
        <v>0</v>
      </c>
      <c r="AB441" s="54" t="s">
        <v>797</v>
      </c>
      <c r="AC441" s="12">
        <v>0</v>
      </c>
      <c r="AD441" s="54" t="s">
        <v>797</v>
      </c>
      <c r="AE441" s="12">
        <v>0</v>
      </c>
      <c r="AF441" s="54" t="s">
        <v>797</v>
      </c>
      <c r="AG441" s="12">
        <v>0</v>
      </c>
      <c r="AH441" s="54" t="s">
        <v>797</v>
      </c>
      <c r="AI441" s="12">
        <v>0</v>
      </c>
      <c r="AJ441" s="54" t="s">
        <v>797</v>
      </c>
      <c r="AK441" s="12">
        <v>0</v>
      </c>
      <c r="AL441" s="54" t="s">
        <v>797</v>
      </c>
      <c r="AM441" s="12">
        <v>0</v>
      </c>
      <c r="AN441" s="54" t="s">
        <v>797</v>
      </c>
      <c r="AO441" s="12">
        <v>0</v>
      </c>
      <c r="AP441" s="183" t="s">
        <v>896</v>
      </c>
      <c r="AQ441" s="194">
        <v>3</v>
      </c>
      <c r="AR441" s="195" t="s">
        <v>797</v>
      </c>
      <c r="AS441" s="180">
        <v>0</v>
      </c>
      <c r="AT441" s="181">
        <v>3</v>
      </c>
      <c r="AU441" s="188">
        <v>0</v>
      </c>
      <c r="AV441" s="188">
        <v>0</v>
      </c>
      <c r="AW441" s="188" t="s">
        <v>797</v>
      </c>
      <c r="AX441" s="95" t="s">
        <v>897</v>
      </c>
      <c r="AY441" s="96" t="e">
        <v>#VALUE!</v>
      </c>
      <c r="AZ441" s="97">
        <v>0</v>
      </c>
    </row>
    <row r="442" spans="3:52" ht="15" customHeight="1" x14ac:dyDescent="0.25">
      <c r="C442" s="90">
        <f t="shared" si="146"/>
        <v>302</v>
      </c>
      <c r="D442" s="3" t="s">
        <v>458</v>
      </c>
      <c r="E442" s="225" t="str">
        <f>_xlfn.XLOOKUP(D442, '[1]Парный рейтинг'!$D$10:$D$826,'[1]Парный рейтинг'!$P$10:$P$826, "")</f>
        <v/>
      </c>
      <c r="F442" s="172" t="str">
        <f t="shared" si="128"/>
        <v/>
      </c>
      <c r="G442" s="207" t="e">
        <f t="shared" si="129"/>
        <v>#VALUE!</v>
      </c>
      <c r="H442" s="176" t="str">
        <f t="shared" si="147"/>
        <v/>
      </c>
      <c r="I442" s="27" t="str">
        <f t="shared" si="130"/>
        <v>3,0</v>
      </c>
      <c r="J442" s="208">
        <v>3</v>
      </c>
      <c r="K442" s="24" t="s">
        <v>797</v>
      </c>
      <c r="L442" s="2">
        <f t="shared" si="131"/>
        <v>0</v>
      </c>
      <c r="M442" s="5">
        <f t="shared" si="132"/>
        <v>3</v>
      </c>
      <c r="N442" s="196">
        <f t="shared" si="133"/>
        <v>0</v>
      </c>
      <c r="O442" s="196">
        <f t="shared" si="134"/>
        <v>0</v>
      </c>
      <c r="P442" s="17" t="str">
        <f t="shared" si="135"/>
        <v/>
      </c>
      <c r="Q442" s="16" t="str">
        <f t="shared" si="136"/>
        <v>n/a</v>
      </c>
      <c r="R442" s="10" t="e">
        <f t="shared" si="137"/>
        <v>#VALUE!</v>
      </c>
      <c r="S442" s="25">
        <f t="shared" si="138"/>
        <v>0</v>
      </c>
      <c r="T442" s="11">
        <f t="shared" si="139"/>
        <v>0</v>
      </c>
      <c r="U442" s="12" t="str">
        <f t="shared" si="140"/>
        <v xml:space="preserve"> </v>
      </c>
      <c r="V442" s="13">
        <f t="shared" si="141"/>
        <v>0</v>
      </c>
      <c r="W442" s="53">
        <f t="shared" si="142"/>
        <v>0</v>
      </c>
      <c r="X442" s="54">
        <f t="shared" si="143"/>
        <v>0</v>
      </c>
      <c r="Y442" s="15" t="str">
        <f t="shared" si="144"/>
        <v>-</v>
      </c>
      <c r="Z442" s="54" t="s">
        <v>797</v>
      </c>
      <c r="AA442" s="12">
        <v>0</v>
      </c>
      <c r="AB442" s="54" t="s">
        <v>797</v>
      </c>
      <c r="AC442" s="12">
        <v>0</v>
      </c>
      <c r="AD442" s="54" t="s">
        <v>797</v>
      </c>
      <c r="AE442" s="12">
        <v>0</v>
      </c>
      <c r="AF442" s="54" t="s">
        <v>797</v>
      </c>
      <c r="AG442" s="12">
        <v>0</v>
      </c>
      <c r="AH442" s="54" t="s">
        <v>797</v>
      </c>
      <c r="AI442" s="12">
        <v>0</v>
      </c>
      <c r="AJ442" s="54" t="s">
        <v>797</v>
      </c>
      <c r="AK442" s="12">
        <v>0</v>
      </c>
      <c r="AL442" s="54" t="s">
        <v>797</v>
      </c>
      <c r="AM442" s="12">
        <v>0</v>
      </c>
      <c r="AN442" s="54" t="s">
        <v>797</v>
      </c>
      <c r="AO442" s="12">
        <v>0</v>
      </c>
      <c r="AP442" s="183" t="s">
        <v>896</v>
      </c>
      <c r="AQ442" s="194">
        <v>3</v>
      </c>
      <c r="AR442" s="195" t="s">
        <v>797</v>
      </c>
      <c r="AS442" s="180">
        <v>0</v>
      </c>
      <c r="AT442" s="181">
        <v>3</v>
      </c>
      <c r="AU442" s="188">
        <v>0</v>
      </c>
      <c r="AV442" s="188">
        <v>0</v>
      </c>
      <c r="AW442" s="188" t="s">
        <v>797</v>
      </c>
      <c r="AX442" s="95" t="s">
        <v>897</v>
      </c>
      <c r="AY442" s="96" t="e">
        <v>#VALUE!</v>
      </c>
      <c r="AZ442" s="97">
        <v>0</v>
      </c>
    </row>
    <row r="443" spans="3:52" ht="15" customHeight="1" x14ac:dyDescent="0.25">
      <c r="C443" s="90">
        <f t="shared" si="146"/>
        <v>303</v>
      </c>
      <c r="D443" s="3" t="s">
        <v>506</v>
      </c>
      <c r="E443" s="225" t="str">
        <f>_xlfn.XLOOKUP(D443, '[1]Парный рейтинг'!$D$10:$D$826,'[1]Парный рейтинг'!$P$10:$P$826, "")</f>
        <v/>
      </c>
      <c r="F443" s="172" t="str">
        <f t="shared" si="128"/>
        <v/>
      </c>
      <c r="G443" s="207" t="e">
        <f t="shared" si="129"/>
        <v>#VALUE!</v>
      </c>
      <c r="H443" s="176" t="str">
        <f t="shared" si="147"/>
        <v/>
      </c>
      <c r="I443" s="27" t="str">
        <f t="shared" si="130"/>
        <v>3,0</v>
      </c>
      <c r="J443" s="208">
        <v>3</v>
      </c>
      <c r="K443" s="24" t="s">
        <v>797</v>
      </c>
      <c r="L443" s="2">
        <f t="shared" si="131"/>
        <v>0</v>
      </c>
      <c r="M443" s="5">
        <f t="shared" si="132"/>
        <v>3</v>
      </c>
      <c r="N443" s="196">
        <f t="shared" si="133"/>
        <v>0</v>
      </c>
      <c r="O443" s="196">
        <f t="shared" si="134"/>
        <v>0</v>
      </c>
      <c r="P443" s="17" t="str">
        <f t="shared" si="135"/>
        <v/>
      </c>
      <c r="Q443" s="16" t="str">
        <f t="shared" si="136"/>
        <v>n/a</v>
      </c>
      <c r="R443" s="10" t="e">
        <f t="shared" si="137"/>
        <v>#VALUE!</v>
      </c>
      <c r="S443" s="25">
        <f t="shared" si="138"/>
        <v>0</v>
      </c>
      <c r="T443" s="11">
        <f t="shared" si="139"/>
        <v>0</v>
      </c>
      <c r="U443" s="12" t="str">
        <f t="shared" si="140"/>
        <v xml:space="preserve"> </v>
      </c>
      <c r="V443" s="13">
        <f t="shared" si="141"/>
        <v>0</v>
      </c>
      <c r="W443" s="53">
        <f t="shared" si="142"/>
        <v>0</v>
      </c>
      <c r="X443" s="54">
        <f t="shared" si="143"/>
        <v>0</v>
      </c>
      <c r="Y443" s="15" t="str">
        <f t="shared" si="144"/>
        <v>-</v>
      </c>
      <c r="Z443" s="54" t="s">
        <v>797</v>
      </c>
      <c r="AA443" s="12">
        <v>0</v>
      </c>
      <c r="AB443" s="54" t="s">
        <v>797</v>
      </c>
      <c r="AC443" s="12">
        <v>0</v>
      </c>
      <c r="AD443" s="54" t="s">
        <v>797</v>
      </c>
      <c r="AE443" s="12">
        <v>0</v>
      </c>
      <c r="AF443" s="54" t="s">
        <v>797</v>
      </c>
      <c r="AG443" s="12">
        <v>0</v>
      </c>
      <c r="AH443" s="54" t="s">
        <v>797</v>
      </c>
      <c r="AI443" s="12">
        <v>0</v>
      </c>
      <c r="AJ443" s="54" t="s">
        <v>797</v>
      </c>
      <c r="AK443" s="12">
        <v>0</v>
      </c>
      <c r="AL443" s="54" t="s">
        <v>797</v>
      </c>
      <c r="AM443" s="12">
        <v>0</v>
      </c>
      <c r="AN443" s="54" t="s">
        <v>797</v>
      </c>
      <c r="AO443" s="12">
        <v>0</v>
      </c>
      <c r="AP443" s="183" t="s">
        <v>896</v>
      </c>
      <c r="AQ443" s="194">
        <v>3</v>
      </c>
      <c r="AR443" s="195" t="s">
        <v>797</v>
      </c>
      <c r="AS443" s="180">
        <v>0</v>
      </c>
      <c r="AT443" s="181">
        <v>3</v>
      </c>
      <c r="AU443" s="188">
        <v>0</v>
      </c>
      <c r="AV443" s="188">
        <v>0</v>
      </c>
      <c r="AW443" s="188" t="s">
        <v>797</v>
      </c>
      <c r="AX443" s="95" t="s">
        <v>897</v>
      </c>
      <c r="AY443" s="96" t="e">
        <v>#VALUE!</v>
      </c>
      <c r="AZ443" s="97">
        <v>0</v>
      </c>
    </row>
    <row r="444" spans="3:52" ht="15" customHeight="1" x14ac:dyDescent="0.25">
      <c r="C444" s="90">
        <f t="shared" si="146"/>
        <v>304</v>
      </c>
      <c r="D444" s="3" t="s">
        <v>507</v>
      </c>
      <c r="E444" s="225" t="str">
        <f>_xlfn.XLOOKUP(D444, '[1]Парный рейтинг'!$D$10:$D$826,'[1]Парный рейтинг'!$P$10:$P$826, "")</f>
        <v/>
      </c>
      <c r="F444" s="172" t="str">
        <f t="shared" si="128"/>
        <v/>
      </c>
      <c r="G444" s="207" t="e">
        <f t="shared" si="129"/>
        <v>#VALUE!</v>
      </c>
      <c r="H444" s="176" t="str">
        <f t="shared" si="147"/>
        <v/>
      </c>
      <c r="I444" s="27" t="str">
        <f t="shared" si="130"/>
        <v>3,0</v>
      </c>
      <c r="J444" s="208">
        <v>3</v>
      </c>
      <c r="K444" s="24" t="s">
        <v>797</v>
      </c>
      <c r="L444" s="2">
        <f t="shared" si="131"/>
        <v>0</v>
      </c>
      <c r="M444" s="5">
        <f t="shared" si="132"/>
        <v>3</v>
      </c>
      <c r="N444" s="196">
        <f t="shared" si="133"/>
        <v>0</v>
      </c>
      <c r="O444" s="196">
        <f t="shared" si="134"/>
        <v>0</v>
      </c>
      <c r="P444" s="17" t="str">
        <f t="shared" si="135"/>
        <v/>
      </c>
      <c r="Q444" s="16" t="str">
        <f t="shared" si="136"/>
        <v>n/a</v>
      </c>
      <c r="R444" s="10" t="e">
        <f t="shared" si="137"/>
        <v>#VALUE!</v>
      </c>
      <c r="S444" s="25">
        <f t="shared" si="138"/>
        <v>0</v>
      </c>
      <c r="T444" s="11">
        <f t="shared" si="139"/>
        <v>0</v>
      </c>
      <c r="U444" s="12" t="str">
        <f t="shared" si="140"/>
        <v xml:space="preserve"> </v>
      </c>
      <c r="V444" s="13">
        <f t="shared" si="141"/>
        <v>0</v>
      </c>
      <c r="W444" s="53">
        <f t="shared" si="142"/>
        <v>0</v>
      </c>
      <c r="X444" s="54">
        <f t="shared" si="143"/>
        <v>0</v>
      </c>
      <c r="Y444" s="15" t="str">
        <f t="shared" si="144"/>
        <v>-</v>
      </c>
      <c r="Z444" s="54" t="s">
        <v>797</v>
      </c>
      <c r="AA444" s="12">
        <v>0</v>
      </c>
      <c r="AB444" s="54" t="s">
        <v>797</v>
      </c>
      <c r="AC444" s="12">
        <v>0</v>
      </c>
      <c r="AD444" s="54" t="s">
        <v>797</v>
      </c>
      <c r="AE444" s="12">
        <v>0</v>
      </c>
      <c r="AF444" s="54" t="s">
        <v>797</v>
      </c>
      <c r="AG444" s="12">
        <v>0</v>
      </c>
      <c r="AH444" s="54" t="s">
        <v>797</v>
      </c>
      <c r="AI444" s="12">
        <v>0</v>
      </c>
      <c r="AJ444" s="54" t="s">
        <v>797</v>
      </c>
      <c r="AK444" s="12">
        <v>0</v>
      </c>
      <c r="AL444" s="54" t="s">
        <v>797</v>
      </c>
      <c r="AM444" s="12">
        <v>0</v>
      </c>
      <c r="AN444" s="54" t="s">
        <v>797</v>
      </c>
      <c r="AO444" s="12">
        <v>0</v>
      </c>
      <c r="AP444" s="183" t="s">
        <v>896</v>
      </c>
      <c r="AQ444" s="194">
        <v>3</v>
      </c>
      <c r="AR444" s="195" t="s">
        <v>797</v>
      </c>
      <c r="AS444" s="180">
        <v>0</v>
      </c>
      <c r="AT444" s="181">
        <v>3</v>
      </c>
      <c r="AU444" s="188">
        <v>0</v>
      </c>
      <c r="AV444" s="188">
        <v>0</v>
      </c>
      <c r="AW444" s="188" t="s">
        <v>797</v>
      </c>
      <c r="AX444" s="95" t="s">
        <v>897</v>
      </c>
      <c r="AY444" s="96" t="e">
        <v>#VALUE!</v>
      </c>
      <c r="AZ444" s="97">
        <v>0</v>
      </c>
    </row>
    <row r="445" spans="3:52" ht="15" customHeight="1" x14ac:dyDescent="0.25">
      <c r="C445" s="90">
        <f t="shared" si="146"/>
        <v>305</v>
      </c>
      <c r="D445" s="3" t="s">
        <v>508</v>
      </c>
      <c r="E445" s="225" t="str">
        <f>_xlfn.XLOOKUP(D445, '[1]Парный рейтинг'!$D$10:$D$826,'[1]Парный рейтинг'!$P$10:$P$826, "")</f>
        <v/>
      </c>
      <c r="F445" s="172" t="str">
        <f t="shared" si="128"/>
        <v/>
      </c>
      <c r="G445" s="207" t="e">
        <f t="shared" si="129"/>
        <v>#VALUE!</v>
      </c>
      <c r="H445" s="176" t="str">
        <f t="shared" si="147"/>
        <v/>
      </c>
      <c r="I445" s="27" t="str">
        <f t="shared" si="130"/>
        <v>3,0</v>
      </c>
      <c r="J445" s="208">
        <v>3</v>
      </c>
      <c r="K445" s="24" t="s">
        <v>797</v>
      </c>
      <c r="L445" s="2">
        <f t="shared" si="131"/>
        <v>0</v>
      </c>
      <c r="M445" s="5">
        <f t="shared" si="132"/>
        <v>3</v>
      </c>
      <c r="N445" s="196">
        <f t="shared" si="133"/>
        <v>0</v>
      </c>
      <c r="O445" s="196">
        <f t="shared" si="134"/>
        <v>0</v>
      </c>
      <c r="P445" s="17" t="str">
        <f t="shared" si="135"/>
        <v/>
      </c>
      <c r="Q445" s="16" t="str">
        <f t="shared" si="136"/>
        <v>n/a</v>
      </c>
      <c r="R445" s="10" t="e">
        <f t="shared" si="137"/>
        <v>#VALUE!</v>
      </c>
      <c r="S445" s="25">
        <f t="shared" si="138"/>
        <v>0</v>
      </c>
      <c r="T445" s="11">
        <f t="shared" si="139"/>
        <v>0</v>
      </c>
      <c r="U445" s="12" t="str">
        <f t="shared" si="140"/>
        <v xml:space="preserve"> </v>
      </c>
      <c r="V445" s="13">
        <f t="shared" si="141"/>
        <v>0</v>
      </c>
      <c r="W445" s="53">
        <f t="shared" si="142"/>
        <v>0</v>
      </c>
      <c r="X445" s="54">
        <f t="shared" si="143"/>
        <v>0</v>
      </c>
      <c r="Y445" s="15" t="str">
        <f t="shared" si="144"/>
        <v>-</v>
      </c>
      <c r="Z445" s="54" t="s">
        <v>797</v>
      </c>
      <c r="AA445" s="12">
        <v>0</v>
      </c>
      <c r="AB445" s="54" t="s">
        <v>797</v>
      </c>
      <c r="AC445" s="12">
        <v>0</v>
      </c>
      <c r="AD445" s="54" t="s">
        <v>797</v>
      </c>
      <c r="AE445" s="12">
        <v>0</v>
      </c>
      <c r="AF445" s="54" t="s">
        <v>797</v>
      </c>
      <c r="AG445" s="12">
        <v>0</v>
      </c>
      <c r="AH445" s="54" t="s">
        <v>797</v>
      </c>
      <c r="AI445" s="12">
        <v>0</v>
      </c>
      <c r="AJ445" s="54" t="s">
        <v>797</v>
      </c>
      <c r="AK445" s="12">
        <v>0</v>
      </c>
      <c r="AL445" s="54" t="s">
        <v>797</v>
      </c>
      <c r="AM445" s="12">
        <v>0</v>
      </c>
      <c r="AN445" s="54" t="s">
        <v>797</v>
      </c>
      <c r="AO445" s="12">
        <v>0</v>
      </c>
      <c r="AP445" s="183" t="s">
        <v>896</v>
      </c>
      <c r="AQ445" s="194">
        <v>3</v>
      </c>
      <c r="AR445" s="195" t="s">
        <v>797</v>
      </c>
      <c r="AS445" s="180">
        <v>0</v>
      </c>
      <c r="AT445" s="181">
        <v>3</v>
      </c>
      <c r="AU445" s="188">
        <v>0</v>
      </c>
      <c r="AV445" s="188">
        <v>0</v>
      </c>
      <c r="AW445" s="188" t="s">
        <v>797</v>
      </c>
      <c r="AX445" s="95" t="s">
        <v>897</v>
      </c>
      <c r="AY445" s="96" t="e">
        <v>#VALUE!</v>
      </c>
      <c r="AZ445" s="97">
        <v>0</v>
      </c>
    </row>
    <row r="446" spans="3:52" ht="15" customHeight="1" x14ac:dyDescent="0.25">
      <c r="C446" s="90">
        <f t="shared" si="146"/>
        <v>306</v>
      </c>
      <c r="D446" s="3" t="s">
        <v>509</v>
      </c>
      <c r="E446" s="225" t="str">
        <f>_xlfn.XLOOKUP(D446, '[1]Парный рейтинг'!$D$10:$D$826,'[1]Парный рейтинг'!$P$10:$P$826, "")</f>
        <v/>
      </c>
      <c r="F446" s="172" t="str">
        <f t="shared" si="128"/>
        <v/>
      </c>
      <c r="G446" s="207" t="e">
        <f t="shared" si="129"/>
        <v>#VALUE!</v>
      </c>
      <c r="H446" s="176" t="str">
        <f t="shared" si="147"/>
        <v/>
      </c>
      <c r="I446" s="27" t="str">
        <f t="shared" si="130"/>
        <v>3,0</v>
      </c>
      <c r="J446" s="208">
        <v>3</v>
      </c>
      <c r="K446" s="24" t="s">
        <v>797</v>
      </c>
      <c r="L446" s="2">
        <f t="shared" si="131"/>
        <v>0</v>
      </c>
      <c r="M446" s="5">
        <f t="shared" si="132"/>
        <v>3</v>
      </c>
      <c r="N446" s="196">
        <f t="shared" si="133"/>
        <v>0</v>
      </c>
      <c r="O446" s="196">
        <f t="shared" si="134"/>
        <v>0</v>
      </c>
      <c r="P446" s="17" t="str">
        <f t="shared" si="135"/>
        <v/>
      </c>
      <c r="Q446" s="16" t="str">
        <f t="shared" si="136"/>
        <v>n/a</v>
      </c>
      <c r="R446" s="10" t="e">
        <f t="shared" si="137"/>
        <v>#VALUE!</v>
      </c>
      <c r="S446" s="25">
        <f t="shared" si="138"/>
        <v>0</v>
      </c>
      <c r="T446" s="11">
        <f t="shared" si="139"/>
        <v>0</v>
      </c>
      <c r="U446" s="12" t="str">
        <f t="shared" si="140"/>
        <v xml:space="preserve"> </v>
      </c>
      <c r="V446" s="13">
        <f t="shared" si="141"/>
        <v>0</v>
      </c>
      <c r="W446" s="53">
        <f t="shared" si="142"/>
        <v>0</v>
      </c>
      <c r="X446" s="54">
        <f t="shared" si="143"/>
        <v>0</v>
      </c>
      <c r="Y446" s="15" t="str">
        <f t="shared" si="144"/>
        <v>-</v>
      </c>
      <c r="Z446" s="54" t="s">
        <v>797</v>
      </c>
      <c r="AA446" s="12">
        <v>0</v>
      </c>
      <c r="AB446" s="54" t="s">
        <v>797</v>
      </c>
      <c r="AC446" s="12">
        <v>0</v>
      </c>
      <c r="AD446" s="54" t="s">
        <v>797</v>
      </c>
      <c r="AE446" s="12">
        <v>0</v>
      </c>
      <c r="AF446" s="54" t="s">
        <v>797</v>
      </c>
      <c r="AG446" s="12">
        <v>0</v>
      </c>
      <c r="AH446" s="54" t="s">
        <v>797</v>
      </c>
      <c r="AI446" s="12">
        <v>0</v>
      </c>
      <c r="AJ446" s="54" t="s">
        <v>797</v>
      </c>
      <c r="AK446" s="12">
        <v>0</v>
      </c>
      <c r="AL446" s="54" t="s">
        <v>797</v>
      </c>
      <c r="AM446" s="12">
        <v>0</v>
      </c>
      <c r="AN446" s="54" t="s">
        <v>797</v>
      </c>
      <c r="AO446" s="12">
        <v>0</v>
      </c>
      <c r="AP446" s="183" t="s">
        <v>896</v>
      </c>
      <c r="AQ446" s="194">
        <v>3</v>
      </c>
      <c r="AR446" s="195" t="s">
        <v>797</v>
      </c>
      <c r="AS446" s="180">
        <v>0</v>
      </c>
      <c r="AT446" s="181">
        <v>3</v>
      </c>
      <c r="AU446" s="188">
        <v>0</v>
      </c>
      <c r="AV446" s="188">
        <v>0</v>
      </c>
      <c r="AW446" s="188" t="s">
        <v>797</v>
      </c>
      <c r="AX446" s="95" t="s">
        <v>897</v>
      </c>
      <c r="AY446" s="96" t="e">
        <v>#VALUE!</v>
      </c>
      <c r="AZ446" s="97">
        <v>0</v>
      </c>
    </row>
    <row r="447" spans="3:52" ht="15" customHeight="1" x14ac:dyDescent="0.25">
      <c r="C447" s="90">
        <f t="shared" si="146"/>
        <v>307</v>
      </c>
      <c r="D447" s="3" t="s">
        <v>391</v>
      </c>
      <c r="E447" s="225" t="str">
        <f>_xlfn.XLOOKUP(D447, '[1]Парный рейтинг'!$D$10:$D$826,'[1]Парный рейтинг'!$P$10:$P$826, "")</f>
        <v/>
      </c>
      <c r="F447" s="172" t="str">
        <f t="shared" si="128"/>
        <v/>
      </c>
      <c r="G447" s="207" t="e">
        <f t="shared" si="129"/>
        <v>#VALUE!</v>
      </c>
      <c r="H447" s="176" t="str">
        <f t="shared" si="147"/>
        <v/>
      </c>
      <c r="I447" s="27" t="str">
        <f t="shared" si="130"/>
        <v>3,0</v>
      </c>
      <c r="J447" s="208">
        <v>3</v>
      </c>
      <c r="K447" s="24" t="s">
        <v>797</v>
      </c>
      <c r="L447" s="2">
        <f t="shared" si="131"/>
        <v>0</v>
      </c>
      <c r="M447" s="5">
        <f t="shared" si="132"/>
        <v>3</v>
      </c>
      <c r="N447" s="196">
        <f t="shared" si="133"/>
        <v>0</v>
      </c>
      <c r="O447" s="196">
        <f t="shared" si="134"/>
        <v>0</v>
      </c>
      <c r="P447" s="17" t="str">
        <f t="shared" si="135"/>
        <v/>
      </c>
      <c r="Q447" s="16" t="str">
        <f t="shared" si="136"/>
        <v>n/a</v>
      </c>
      <c r="R447" s="10" t="e">
        <f t="shared" si="137"/>
        <v>#VALUE!</v>
      </c>
      <c r="S447" s="25">
        <f t="shared" si="138"/>
        <v>0</v>
      </c>
      <c r="T447" s="11">
        <f t="shared" si="139"/>
        <v>0</v>
      </c>
      <c r="U447" s="12" t="str">
        <f t="shared" si="140"/>
        <v xml:space="preserve"> </v>
      </c>
      <c r="V447" s="13">
        <f t="shared" si="141"/>
        <v>0</v>
      </c>
      <c r="W447" s="53">
        <f t="shared" si="142"/>
        <v>0</v>
      </c>
      <c r="X447" s="54">
        <f t="shared" si="143"/>
        <v>0</v>
      </c>
      <c r="Y447" s="15" t="str">
        <f t="shared" si="144"/>
        <v>-</v>
      </c>
      <c r="Z447" s="54" t="s">
        <v>797</v>
      </c>
      <c r="AA447" s="12">
        <v>0</v>
      </c>
      <c r="AB447" s="54" t="s">
        <v>797</v>
      </c>
      <c r="AC447" s="12">
        <v>0</v>
      </c>
      <c r="AD447" s="54" t="s">
        <v>797</v>
      </c>
      <c r="AE447" s="12">
        <v>0</v>
      </c>
      <c r="AF447" s="54" t="s">
        <v>797</v>
      </c>
      <c r="AG447" s="12">
        <v>0</v>
      </c>
      <c r="AH447" s="54" t="s">
        <v>797</v>
      </c>
      <c r="AI447" s="12">
        <v>0</v>
      </c>
      <c r="AJ447" s="54" t="s">
        <v>797</v>
      </c>
      <c r="AK447" s="12">
        <v>0</v>
      </c>
      <c r="AL447" s="54" t="s">
        <v>797</v>
      </c>
      <c r="AM447" s="12">
        <v>0</v>
      </c>
      <c r="AN447" s="54" t="s">
        <v>797</v>
      </c>
      <c r="AO447" s="12">
        <v>0</v>
      </c>
      <c r="AP447" s="183" t="s">
        <v>896</v>
      </c>
      <c r="AQ447" s="194">
        <v>3</v>
      </c>
      <c r="AR447" s="195" t="s">
        <v>797</v>
      </c>
      <c r="AS447" s="180">
        <v>0</v>
      </c>
      <c r="AT447" s="181">
        <v>3</v>
      </c>
      <c r="AU447" s="188">
        <v>0</v>
      </c>
      <c r="AV447" s="188">
        <v>0</v>
      </c>
      <c r="AW447" s="188" t="s">
        <v>797</v>
      </c>
      <c r="AX447" s="95" t="s">
        <v>897</v>
      </c>
      <c r="AY447" s="96" t="e">
        <v>#VALUE!</v>
      </c>
      <c r="AZ447" s="97">
        <v>0</v>
      </c>
    </row>
    <row r="448" spans="3:52" ht="15" customHeight="1" x14ac:dyDescent="0.25">
      <c r="C448" s="90">
        <f t="shared" si="146"/>
        <v>308</v>
      </c>
      <c r="D448" s="3" t="s">
        <v>362</v>
      </c>
      <c r="E448" s="225" t="str">
        <f>_xlfn.XLOOKUP(D448, '[1]Парный рейтинг'!$D$10:$D$826,'[1]Парный рейтинг'!$P$10:$P$826, "")</f>
        <v/>
      </c>
      <c r="F448" s="172" t="str">
        <f t="shared" si="128"/>
        <v/>
      </c>
      <c r="G448" s="207" t="e">
        <f t="shared" si="129"/>
        <v>#VALUE!</v>
      </c>
      <c r="H448" s="176" t="str">
        <f t="shared" si="147"/>
        <v/>
      </c>
      <c r="I448" s="27" t="str">
        <f t="shared" si="130"/>
        <v>3,0</v>
      </c>
      <c r="J448" s="208">
        <v>3</v>
      </c>
      <c r="K448" s="24" t="s">
        <v>797</v>
      </c>
      <c r="L448" s="2">
        <f t="shared" si="131"/>
        <v>0</v>
      </c>
      <c r="M448" s="5">
        <f t="shared" si="132"/>
        <v>3</v>
      </c>
      <c r="N448" s="196">
        <f t="shared" si="133"/>
        <v>0</v>
      </c>
      <c r="O448" s="196">
        <f t="shared" si="134"/>
        <v>0</v>
      </c>
      <c r="P448" s="17" t="str">
        <f t="shared" si="135"/>
        <v/>
      </c>
      <c r="Q448" s="16" t="str">
        <f t="shared" si="136"/>
        <v>n/a</v>
      </c>
      <c r="R448" s="10" t="e">
        <f t="shared" si="137"/>
        <v>#VALUE!</v>
      </c>
      <c r="S448" s="25">
        <f t="shared" si="138"/>
        <v>0</v>
      </c>
      <c r="T448" s="11">
        <f t="shared" si="139"/>
        <v>0</v>
      </c>
      <c r="U448" s="12" t="str">
        <f t="shared" si="140"/>
        <v xml:space="preserve"> </v>
      </c>
      <c r="V448" s="13">
        <f t="shared" si="141"/>
        <v>0</v>
      </c>
      <c r="W448" s="53">
        <f t="shared" si="142"/>
        <v>0</v>
      </c>
      <c r="X448" s="54">
        <f t="shared" si="143"/>
        <v>0</v>
      </c>
      <c r="Y448" s="15" t="str">
        <f t="shared" si="144"/>
        <v>-</v>
      </c>
      <c r="Z448" s="54" t="s">
        <v>797</v>
      </c>
      <c r="AA448" s="12">
        <v>0</v>
      </c>
      <c r="AB448" s="54" t="s">
        <v>797</v>
      </c>
      <c r="AC448" s="12">
        <v>0</v>
      </c>
      <c r="AD448" s="54" t="s">
        <v>797</v>
      </c>
      <c r="AE448" s="12">
        <v>0</v>
      </c>
      <c r="AF448" s="54" t="s">
        <v>797</v>
      </c>
      <c r="AG448" s="12">
        <v>0</v>
      </c>
      <c r="AH448" s="54" t="s">
        <v>797</v>
      </c>
      <c r="AI448" s="12">
        <v>0</v>
      </c>
      <c r="AJ448" s="54" t="s">
        <v>797</v>
      </c>
      <c r="AK448" s="12">
        <v>0</v>
      </c>
      <c r="AL448" s="54" t="s">
        <v>797</v>
      </c>
      <c r="AM448" s="12">
        <v>0</v>
      </c>
      <c r="AN448" s="54" t="s">
        <v>797</v>
      </c>
      <c r="AO448" s="12">
        <v>0</v>
      </c>
      <c r="AP448" s="183" t="s">
        <v>896</v>
      </c>
      <c r="AQ448" s="194">
        <v>3</v>
      </c>
      <c r="AR448" s="195" t="s">
        <v>797</v>
      </c>
      <c r="AS448" s="180">
        <v>0</v>
      </c>
      <c r="AT448" s="181">
        <v>3</v>
      </c>
      <c r="AU448" s="188">
        <v>0</v>
      </c>
      <c r="AV448" s="188">
        <v>0</v>
      </c>
      <c r="AW448" s="188" t="s">
        <v>797</v>
      </c>
      <c r="AX448" s="95" t="s">
        <v>897</v>
      </c>
      <c r="AY448" s="96" t="e">
        <v>#VALUE!</v>
      </c>
      <c r="AZ448" s="97">
        <v>0</v>
      </c>
    </row>
    <row r="449" spans="3:52" ht="15" customHeight="1" x14ac:dyDescent="0.25">
      <c r="C449" s="90">
        <f t="shared" si="146"/>
        <v>309</v>
      </c>
      <c r="D449" s="3" t="s">
        <v>510</v>
      </c>
      <c r="E449" s="225" t="str">
        <f>_xlfn.XLOOKUP(D449, '[1]Парный рейтинг'!$D$10:$D$826,'[1]Парный рейтинг'!$P$10:$P$826, "")</f>
        <v/>
      </c>
      <c r="F449" s="172" t="str">
        <f t="shared" si="128"/>
        <v/>
      </c>
      <c r="G449" s="207" t="e">
        <f t="shared" si="129"/>
        <v>#VALUE!</v>
      </c>
      <c r="H449" s="176" t="str">
        <f t="shared" si="147"/>
        <v/>
      </c>
      <c r="I449" s="27" t="str">
        <f t="shared" si="130"/>
        <v>3,0</v>
      </c>
      <c r="J449" s="208">
        <v>3</v>
      </c>
      <c r="K449" s="24" t="s">
        <v>797</v>
      </c>
      <c r="L449" s="2">
        <f t="shared" si="131"/>
        <v>0</v>
      </c>
      <c r="M449" s="5">
        <f t="shared" si="132"/>
        <v>3</v>
      </c>
      <c r="N449" s="196">
        <f t="shared" si="133"/>
        <v>0</v>
      </c>
      <c r="O449" s="196">
        <f t="shared" si="134"/>
        <v>0</v>
      </c>
      <c r="P449" s="17" t="str">
        <f t="shared" si="135"/>
        <v/>
      </c>
      <c r="Q449" s="16" t="str">
        <f t="shared" si="136"/>
        <v>n/a</v>
      </c>
      <c r="R449" s="10" t="e">
        <f t="shared" si="137"/>
        <v>#VALUE!</v>
      </c>
      <c r="S449" s="25">
        <f t="shared" si="138"/>
        <v>0</v>
      </c>
      <c r="T449" s="11">
        <f t="shared" si="139"/>
        <v>0</v>
      </c>
      <c r="U449" s="12" t="str">
        <f t="shared" si="140"/>
        <v xml:space="preserve"> </v>
      </c>
      <c r="V449" s="13">
        <f t="shared" si="141"/>
        <v>0</v>
      </c>
      <c r="W449" s="53">
        <f t="shared" si="142"/>
        <v>0</v>
      </c>
      <c r="X449" s="54">
        <f t="shared" si="143"/>
        <v>0</v>
      </c>
      <c r="Y449" s="15" t="str">
        <f t="shared" si="144"/>
        <v>-</v>
      </c>
      <c r="Z449" s="54" t="s">
        <v>797</v>
      </c>
      <c r="AA449" s="12">
        <v>0</v>
      </c>
      <c r="AB449" s="54" t="s">
        <v>797</v>
      </c>
      <c r="AC449" s="12">
        <v>0</v>
      </c>
      <c r="AD449" s="54" t="s">
        <v>797</v>
      </c>
      <c r="AE449" s="12">
        <v>0</v>
      </c>
      <c r="AF449" s="54" t="s">
        <v>797</v>
      </c>
      <c r="AG449" s="12">
        <v>0</v>
      </c>
      <c r="AH449" s="54" t="s">
        <v>797</v>
      </c>
      <c r="AI449" s="12">
        <v>0</v>
      </c>
      <c r="AJ449" s="54" t="s">
        <v>797</v>
      </c>
      <c r="AK449" s="12">
        <v>0</v>
      </c>
      <c r="AL449" s="54" t="s">
        <v>797</v>
      </c>
      <c r="AM449" s="12">
        <v>0</v>
      </c>
      <c r="AN449" s="54" t="s">
        <v>797</v>
      </c>
      <c r="AO449" s="12">
        <v>0</v>
      </c>
      <c r="AP449" s="183" t="s">
        <v>896</v>
      </c>
      <c r="AQ449" s="194">
        <v>3</v>
      </c>
      <c r="AR449" s="195" t="s">
        <v>797</v>
      </c>
      <c r="AS449" s="180">
        <v>0</v>
      </c>
      <c r="AT449" s="181">
        <v>3</v>
      </c>
      <c r="AU449" s="188">
        <v>0</v>
      </c>
      <c r="AV449" s="188">
        <v>0</v>
      </c>
      <c r="AW449" s="188" t="s">
        <v>797</v>
      </c>
      <c r="AX449" s="95" t="s">
        <v>897</v>
      </c>
      <c r="AY449" s="96" t="e">
        <v>#VALUE!</v>
      </c>
      <c r="AZ449" s="97">
        <v>0</v>
      </c>
    </row>
    <row r="450" spans="3:52" ht="15" customHeight="1" x14ac:dyDescent="0.25">
      <c r="C450" s="90">
        <f t="shared" si="146"/>
        <v>310</v>
      </c>
      <c r="D450" s="3" t="s">
        <v>355</v>
      </c>
      <c r="E450" s="225" t="str">
        <f>_xlfn.XLOOKUP(D450, '[1]Парный рейтинг'!$D$10:$D$826,'[1]Парный рейтинг'!$P$10:$P$826, "")</f>
        <v/>
      </c>
      <c r="F450" s="172" t="str">
        <f t="shared" si="128"/>
        <v/>
      </c>
      <c r="G450" s="207" t="e">
        <f t="shared" si="129"/>
        <v>#VALUE!</v>
      </c>
      <c r="H450" s="176" t="str">
        <f t="shared" si="147"/>
        <v/>
      </c>
      <c r="I450" s="27" t="str">
        <f t="shared" si="130"/>
        <v>3,0</v>
      </c>
      <c r="J450" s="208">
        <v>3</v>
      </c>
      <c r="K450" s="24" t="s">
        <v>797</v>
      </c>
      <c r="L450" s="2">
        <f t="shared" si="131"/>
        <v>0</v>
      </c>
      <c r="M450" s="5">
        <f t="shared" si="132"/>
        <v>3</v>
      </c>
      <c r="N450" s="196">
        <f t="shared" si="133"/>
        <v>0</v>
      </c>
      <c r="O450" s="196">
        <f t="shared" si="134"/>
        <v>0</v>
      </c>
      <c r="P450" s="17" t="str">
        <f t="shared" si="135"/>
        <v/>
      </c>
      <c r="Q450" s="16" t="str">
        <f t="shared" si="136"/>
        <v>n/a</v>
      </c>
      <c r="R450" s="10" t="e">
        <f t="shared" si="137"/>
        <v>#VALUE!</v>
      </c>
      <c r="S450" s="25">
        <f t="shared" si="138"/>
        <v>0</v>
      </c>
      <c r="T450" s="11">
        <f t="shared" si="139"/>
        <v>0</v>
      </c>
      <c r="U450" s="12" t="str">
        <f t="shared" si="140"/>
        <v xml:space="preserve"> </v>
      </c>
      <c r="V450" s="13">
        <f t="shared" si="141"/>
        <v>0</v>
      </c>
      <c r="W450" s="53">
        <f t="shared" si="142"/>
        <v>0</v>
      </c>
      <c r="X450" s="54">
        <f t="shared" si="143"/>
        <v>0</v>
      </c>
      <c r="Y450" s="15" t="str">
        <f t="shared" si="144"/>
        <v>-</v>
      </c>
      <c r="Z450" s="54" t="s">
        <v>797</v>
      </c>
      <c r="AA450" s="12">
        <v>0</v>
      </c>
      <c r="AB450" s="54" t="s">
        <v>797</v>
      </c>
      <c r="AC450" s="12">
        <v>0</v>
      </c>
      <c r="AD450" s="54" t="s">
        <v>797</v>
      </c>
      <c r="AE450" s="12">
        <v>0</v>
      </c>
      <c r="AF450" s="54" t="s">
        <v>797</v>
      </c>
      <c r="AG450" s="12">
        <v>0</v>
      </c>
      <c r="AH450" s="54" t="s">
        <v>797</v>
      </c>
      <c r="AI450" s="12">
        <v>0</v>
      </c>
      <c r="AJ450" s="54" t="s">
        <v>797</v>
      </c>
      <c r="AK450" s="12">
        <v>0</v>
      </c>
      <c r="AL450" s="54" t="s">
        <v>797</v>
      </c>
      <c r="AM450" s="12">
        <v>0</v>
      </c>
      <c r="AN450" s="54" t="s">
        <v>797</v>
      </c>
      <c r="AO450" s="12">
        <v>0</v>
      </c>
      <c r="AP450" s="183" t="s">
        <v>896</v>
      </c>
      <c r="AQ450" s="194">
        <v>3</v>
      </c>
      <c r="AR450" s="195" t="s">
        <v>797</v>
      </c>
      <c r="AS450" s="180">
        <v>0</v>
      </c>
      <c r="AT450" s="181">
        <v>3</v>
      </c>
      <c r="AU450" s="188">
        <v>0</v>
      </c>
      <c r="AV450" s="188">
        <v>0</v>
      </c>
      <c r="AW450" s="188" t="s">
        <v>797</v>
      </c>
      <c r="AX450" s="95" t="s">
        <v>897</v>
      </c>
      <c r="AY450" s="96" t="e">
        <v>#VALUE!</v>
      </c>
      <c r="AZ450" s="97">
        <v>0</v>
      </c>
    </row>
    <row r="451" spans="3:52" ht="15" customHeight="1" x14ac:dyDescent="0.25">
      <c r="C451" s="90">
        <f t="shared" si="146"/>
        <v>311</v>
      </c>
      <c r="D451" s="3" t="s">
        <v>359</v>
      </c>
      <c r="E451" s="225" t="str">
        <f>_xlfn.XLOOKUP(D451, '[1]Парный рейтинг'!$D$10:$D$826,'[1]Парный рейтинг'!$P$10:$P$826, "")</f>
        <v/>
      </c>
      <c r="F451" s="172" t="str">
        <f t="shared" si="128"/>
        <v/>
      </c>
      <c r="G451" s="207" t="e">
        <f t="shared" si="129"/>
        <v>#VALUE!</v>
      </c>
      <c r="H451" s="176" t="str">
        <f t="shared" si="147"/>
        <v/>
      </c>
      <c r="I451" s="27" t="str">
        <f t="shared" si="130"/>
        <v>3,0</v>
      </c>
      <c r="J451" s="208">
        <v>3</v>
      </c>
      <c r="K451" s="24" t="s">
        <v>797</v>
      </c>
      <c r="L451" s="2">
        <f t="shared" si="131"/>
        <v>0</v>
      </c>
      <c r="M451" s="5">
        <f t="shared" si="132"/>
        <v>3</v>
      </c>
      <c r="N451" s="196">
        <f t="shared" si="133"/>
        <v>0</v>
      </c>
      <c r="O451" s="196">
        <f t="shared" si="134"/>
        <v>0</v>
      </c>
      <c r="P451" s="17" t="str">
        <f t="shared" si="135"/>
        <v/>
      </c>
      <c r="Q451" s="16" t="str">
        <f t="shared" si="136"/>
        <v>n/a</v>
      </c>
      <c r="R451" s="10" t="e">
        <f t="shared" si="137"/>
        <v>#VALUE!</v>
      </c>
      <c r="S451" s="25">
        <f t="shared" si="138"/>
        <v>0</v>
      </c>
      <c r="T451" s="11">
        <f t="shared" si="139"/>
        <v>0</v>
      </c>
      <c r="U451" s="12" t="str">
        <f t="shared" si="140"/>
        <v xml:space="preserve"> </v>
      </c>
      <c r="V451" s="13">
        <f t="shared" si="141"/>
        <v>0</v>
      </c>
      <c r="W451" s="53">
        <f t="shared" si="142"/>
        <v>0</v>
      </c>
      <c r="X451" s="54">
        <f t="shared" si="143"/>
        <v>0</v>
      </c>
      <c r="Y451" s="15" t="str">
        <f t="shared" si="144"/>
        <v>-</v>
      </c>
      <c r="Z451" s="54" t="s">
        <v>797</v>
      </c>
      <c r="AA451" s="12">
        <v>0</v>
      </c>
      <c r="AB451" s="54" t="s">
        <v>797</v>
      </c>
      <c r="AC451" s="12">
        <v>0</v>
      </c>
      <c r="AD451" s="54" t="s">
        <v>797</v>
      </c>
      <c r="AE451" s="12">
        <v>0</v>
      </c>
      <c r="AF451" s="54" t="s">
        <v>797</v>
      </c>
      <c r="AG451" s="12">
        <v>0</v>
      </c>
      <c r="AH451" s="54" t="s">
        <v>797</v>
      </c>
      <c r="AI451" s="12">
        <v>0</v>
      </c>
      <c r="AJ451" s="54" t="s">
        <v>797</v>
      </c>
      <c r="AK451" s="12">
        <v>0</v>
      </c>
      <c r="AL451" s="54" t="s">
        <v>797</v>
      </c>
      <c r="AM451" s="12">
        <v>0</v>
      </c>
      <c r="AN451" s="54" t="s">
        <v>797</v>
      </c>
      <c r="AO451" s="12">
        <v>0</v>
      </c>
      <c r="AP451" s="183" t="s">
        <v>896</v>
      </c>
      <c r="AQ451" s="194">
        <v>3</v>
      </c>
      <c r="AR451" s="195" t="s">
        <v>797</v>
      </c>
      <c r="AS451" s="180">
        <v>0</v>
      </c>
      <c r="AT451" s="181">
        <v>3</v>
      </c>
      <c r="AU451" s="188">
        <v>0</v>
      </c>
      <c r="AV451" s="188">
        <v>0</v>
      </c>
      <c r="AW451" s="188" t="s">
        <v>797</v>
      </c>
      <c r="AX451" s="95" t="s">
        <v>897</v>
      </c>
      <c r="AY451" s="96" t="e">
        <v>#VALUE!</v>
      </c>
      <c r="AZ451" s="97">
        <v>0</v>
      </c>
    </row>
    <row r="452" spans="3:52" ht="15" customHeight="1" x14ac:dyDescent="0.25">
      <c r="C452" s="90">
        <f t="shared" si="146"/>
        <v>312</v>
      </c>
      <c r="D452" s="3" t="s">
        <v>511</v>
      </c>
      <c r="E452" s="225" t="str">
        <f>_xlfn.XLOOKUP(D452, '[1]Парный рейтинг'!$D$10:$D$826,'[1]Парный рейтинг'!$P$10:$P$826, "")</f>
        <v/>
      </c>
      <c r="F452" s="172" t="str">
        <f t="shared" si="128"/>
        <v/>
      </c>
      <c r="G452" s="207" t="e">
        <f t="shared" si="129"/>
        <v>#VALUE!</v>
      </c>
      <c r="H452" s="176" t="str">
        <f t="shared" si="147"/>
        <v/>
      </c>
      <c r="I452" s="27" t="str">
        <f t="shared" si="130"/>
        <v>3,0</v>
      </c>
      <c r="J452" s="208">
        <v>3</v>
      </c>
      <c r="K452" s="24" t="s">
        <v>797</v>
      </c>
      <c r="L452" s="2">
        <f t="shared" si="131"/>
        <v>0</v>
      </c>
      <c r="M452" s="5">
        <f t="shared" si="132"/>
        <v>3</v>
      </c>
      <c r="N452" s="196">
        <f t="shared" si="133"/>
        <v>0</v>
      </c>
      <c r="O452" s="196">
        <f t="shared" si="134"/>
        <v>0</v>
      </c>
      <c r="P452" s="17" t="str">
        <f t="shared" si="135"/>
        <v/>
      </c>
      <c r="Q452" s="16" t="str">
        <f t="shared" si="136"/>
        <v>n/a</v>
      </c>
      <c r="R452" s="10" t="e">
        <f t="shared" si="137"/>
        <v>#VALUE!</v>
      </c>
      <c r="S452" s="25">
        <f t="shared" si="138"/>
        <v>0</v>
      </c>
      <c r="T452" s="11">
        <f t="shared" si="139"/>
        <v>0</v>
      </c>
      <c r="U452" s="12" t="str">
        <f t="shared" si="140"/>
        <v xml:space="preserve"> </v>
      </c>
      <c r="V452" s="13">
        <f t="shared" si="141"/>
        <v>0</v>
      </c>
      <c r="W452" s="53">
        <f t="shared" si="142"/>
        <v>0</v>
      </c>
      <c r="X452" s="54">
        <f t="shared" si="143"/>
        <v>0</v>
      </c>
      <c r="Y452" s="15" t="str">
        <f t="shared" si="144"/>
        <v>-</v>
      </c>
      <c r="Z452" s="54" t="s">
        <v>797</v>
      </c>
      <c r="AA452" s="12">
        <v>0</v>
      </c>
      <c r="AB452" s="54" t="s">
        <v>797</v>
      </c>
      <c r="AC452" s="12">
        <v>0</v>
      </c>
      <c r="AD452" s="54" t="s">
        <v>797</v>
      </c>
      <c r="AE452" s="12">
        <v>0</v>
      </c>
      <c r="AF452" s="54" t="s">
        <v>797</v>
      </c>
      <c r="AG452" s="12">
        <v>0</v>
      </c>
      <c r="AH452" s="54" t="s">
        <v>797</v>
      </c>
      <c r="AI452" s="12">
        <v>0</v>
      </c>
      <c r="AJ452" s="54" t="s">
        <v>797</v>
      </c>
      <c r="AK452" s="12">
        <v>0</v>
      </c>
      <c r="AL452" s="54" t="s">
        <v>797</v>
      </c>
      <c r="AM452" s="12">
        <v>0</v>
      </c>
      <c r="AN452" s="54" t="s">
        <v>797</v>
      </c>
      <c r="AO452" s="12">
        <v>0</v>
      </c>
      <c r="AP452" s="183" t="s">
        <v>896</v>
      </c>
      <c r="AQ452" s="194">
        <v>3</v>
      </c>
      <c r="AR452" s="195" t="s">
        <v>797</v>
      </c>
      <c r="AS452" s="180">
        <v>0</v>
      </c>
      <c r="AT452" s="181">
        <v>3</v>
      </c>
      <c r="AU452" s="188">
        <v>0</v>
      </c>
      <c r="AV452" s="188">
        <v>0</v>
      </c>
      <c r="AW452" s="188" t="s">
        <v>797</v>
      </c>
      <c r="AX452" s="95" t="s">
        <v>897</v>
      </c>
      <c r="AY452" s="96" t="e">
        <v>#VALUE!</v>
      </c>
      <c r="AZ452" s="97">
        <v>0</v>
      </c>
    </row>
    <row r="453" spans="3:52" ht="15" customHeight="1" x14ac:dyDescent="0.25">
      <c r="C453" s="90">
        <f t="shared" si="146"/>
        <v>313</v>
      </c>
      <c r="D453" s="3" t="s">
        <v>473</v>
      </c>
      <c r="E453" s="225" t="str">
        <f>_xlfn.XLOOKUP(D453, '[1]Парный рейтинг'!$D$10:$D$826,'[1]Парный рейтинг'!$P$10:$P$826, "")</f>
        <v/>
      </c>
      <c r="F453" s="172" t="str">
        <f t="shared" si="128"/>
        <v/>
      </c>
      <c r="G453" s="207" t="e">
        <f t="shared" si="129"/>
        <v>#VALUE!</v>
      </c>
      <c r="H453" s="176" t="str">
        <f t="shared" si="147"/>
        <v/>
      </c>
      <c r="I453" s="27" t="str">
        <f t="shared" si="130"/>
        <v>3,0</v>
      </c>
      <c r="J453" s="208">
        <v>3</v>
      </c>
      <c r="K453" s="24" t="s">
        <v>797</v>
      </c>
      <c r="L453" s="2">
        <f t="shared" si="131"/>
        <v>0</v>
      </c>
      <c r="M453" s="5">
        <f t="shared" si="132"/>
        <v>3</v>
      </c>
      <c r="N453" s="196">
        <f t="shared" si="133"/>
        <v>0</v>
      </c>
      <c r="O453" s="196">
        <f t="shared" si="134"/>
        <v>0</v>
      </c>
      <c r="P453" s="17" t="str">
        <f t="shared" si="135"/>
        <v/>
      </c>
      <c r="Q453" s="16" t="str">
        <f t="shared" si="136"/>
        <v>n/a</v>
      </c>
      <c r="R453" s="10" t="e">
        <f t="shared" si="137"/>
        <v>#VALUE!</v>
      </c>
      <c r="S453" s="25">
        <f t="shared" si="138"/>
        <v>0</v>
      </c>
      <c r="T453" s="11">
        <f t="shared" si="139"/>
        <v>0</v>
      </c>
      <c r="U453" s="12" t="str">
        <f t="shared" si="140"/>
        <v xml:space="preserve"> </v>
      </c>
      <c r="V453" s="13">
        <f t="shared" si="141"/>
        <v>0</v>
      </c>
      <c r="W453" s="53">
        <f t="shared" si="142"/>
        <v>0</v>
      </c>
      <c r="X453" s="54">
        <f t="shared" si="143"/>
        <v>0</v>
      </c>
      <c r="Y453" s="15" t="str">
        <f t="shared" si="144"/>
        <v>-</v>
      </c>
      <c r="Z453" s="54" t="s">
        <v>797</v>
      </c>
      <c r="AA453" s="12">
        <v>0</v>
      </c>
      <c r="AB453" s="54" t="s">
        <v>797</v>
      </c>
      <c r="AC453" s="12">
        <v>0</v>
      </c>
      <c r="AD453" s="54" t="s">
        <v>797</v>
      </c>
      <c r="AE453" s="12">
        <v>0</v>
      </c>
      <c r="AF453" s="54" t="s">
        <v>797</v>
      </c>
      <c r="AG453" s="12">
        <v>0</v>
      </c>
      <c r="AH453" s="54" t="s">
        <v>797</v>
      </c>
      <c r="AI453" s="12">
        <v>0</v>
      </c>
      <c r="AJ453" s="54" t="s">
        <v>797</v>
      </c>
      <c r="AK453" s="12">
        <v>0</v>
      </c>
      <c r="AL453" s="54" t="s">
        <v>797</v>
      </c>
      <c r="AM453" s="12">
        <v>0</v>
      </c>
      <c r="AN453" s="54" t="s">
        <v>797</v>
      </c>
      <c r="AO453" s="12">
        <v>0</v>
      </c>
      <c r="AP453" s="183" t="s">
        <v>896</v>
      </c>
      <c r="AQ453" s="194">
        <v>3</v>
      </c>
      <c r="AR453" s="195" t="s">
        <v>797</v>
      </c>
      <c r="AS453" s="180">
        <v>0</v>
      </c>
      <c r="AT453" s="181">
        <v>3</v>
      </c>
      <c r="AU453" s="188">
        <v>0</v>
      </c>
      <c r="AV453" s="188">
        <v>0</v>
      </c>
      <c r="AW453" s="188" t="s">
        <v>797</v>
      </c>
      <c r="AX453" s="95" t="s">
        <v>897</v>
      </c>
      <c r="AY453" s="96" t="e">
        <v>#VALUE!</v>
      </c>
      <c r="AZ453" s="97">
        <v>0</v>
      </c>
    </row>
    <row r="454" spans="3:52" ht="15" customHeight="1" x14ac:dyDescent="0.25">
      <c r="C454" s="90">
        <f t="shared" si="146"/>
        <v>314</v>
      </c>
      <c r="D454" s="3" t="s">
        <v>411</v>
      </c>
      <c r="E454" s="225" t="str">
        <f>_xlfn.XLOOKUP(D454, '[1]Парный рейтинг'!$D$10:$D$826,'[1]Парный рейтинг'!$P$10:$P$826, "")</f>
        <v/>
      </c>
      <c r="F454" s="172" t="str">
        <f t="shared" si="128"/>
        <v/>
      </c>
      <c r="G454" s="207" t="e">
        <f t="shared" si="129"/>
        <v>#VALUE!</v>
      </c>
      <c r="H454" s="176" t="str">
        <f t="shared" si="147"/>
        <v/>
      </c>
      <c r="I454" s="27" t="str">
        <f t="shared" si="130"/>
        <v>3,0</v>
      </c>
      <c r="J454" s="208">
        <v>3</v>
      </c>
      <c r="K454" s="24" t="s">
        <v>797</v>
      </c>
      <c r="L454" s="2">
        <f t="shared" si="131"/>
        <v>0</v>
      </c>
      <c r="M454" s="5">
        <f t="shared" si="132"/>
        <v>3</v>
      </c>
      <c r="N454" s="196">
        <f t="shared" si="133"/>
        <v>0</v>
      </c>
      <c r="O454" s="196">
        <f t="shared" si="134"/>
        <v>0</v>
      </c>
      <c r="P454" s="17" t="str">
        <f t="shared" si="135"/>
        <v/>
      </c>
      <c r="Q454" s="16" t="str">
        <f t="shared" si="136"/>
        <v>n/a</v>
      </c>
      <c r="R454" s="10" t="e">
        <f t="shared" si="137"/>
        <v>#VALUE!</v>
      </c>
      <c r="S454" s="25">
        <f t="shared" si="138"/>
        <v>0</v>
      </c>
      <c r="T454" s="11">
        <f t="shared" si="139"/>
        <v>0</v>
      </c>
      <c r="U454" s="12" t="str">
        <f t="shared" si="140"/>
        <v xml:space="preserve"> </v>
      </c>
      <c r="V454" s="13">
        <f t="shared" si="141"/>
        <v>0</v>
      </c>
      <c r="W454" s="53">
        <f t="shared" si="142"/>
        <v>0</v>
      </c>
      <c r="X454" s="54">
        <f t="shared" si="143"/>
        <v>0</v>
      </c>
      <c r="Y454" s="15" t="str">
        <f t="shared" si="144"/>
        <v>-</v>
      </c>
      <c r="Z454" s="54" t="s">
        <v>797</v>
      </c>
      <c r="AA454" s="12">
        <v>0</v>
      </c>
      <c r="AB454" s="54" t="s">
        <v>797</v>
      </c>
      <c r="AC454" s="12">
        <v>0</v>
      </c>
      <c r="AD454" s="54" t="s">
        <v>797</v>
      </c>
      <c r="AE454" s="12">
        <v>0</v>
      </c>
      <c r="AF454" s="54" t="s">
        <v>797</v>
      </c>
      <c r="AG454" s="12">
        <v>0</v>
      </c>
      <c r="AH454" s="54" t="s">
        <v>797</v>
      </c>
      <c r="AI454" s="12">
        <v>0</v>
      </c>
      <c r="AJ454" s="54" t="s">
        <v>797</v>
      </c>
      <c r="AK454" s="12">
        <v>0</v>
      </c>
      <c r="AL454" s="54" t="s">
        <v>797</v>
      </c>
      <c r="AM454" s="12">
        <v>0</v>
      </c>
      <c r="AN454" s="54" t="s">
        <v>797</v>
      </c>
      <c r="AO454" s="12">
        <v>0</v>
      </c>
      <c r="AP454" s="183" t="s">
        <v>896</v>
      </c>
      <c r="AQ454" s="194">
        <v>3</v>
      </c>
      <c r="AR454" s="195" t="s">
        <v>797</v>
      </c>
      <c r="AS454" s="180">
        <v>0</v>
      </c>
      <c r="AT454" s="181">
        <v>3</v>
      </c>
      <c r="AU454" s="188">
        <v>0</v>
      </c>
      <c r="AV454" s="188">
        <v>0</v>
      </c>
      <c r="AW454" s="188" t="s">
        <v>797</v>
      </c>
      <c r="AX454" s="95" t="s">
        <v>897</v>
      </c>
      <c r="AY454" s="96" t="e">
        <v>#VALUE!</v>
      </c>
      <c r="AZ454" s="97">
        <v>0</v>
      </c>
    </row>
    <row r="455" spans="3:52" ht="15" customHeight="1" x14ac:dyDescent="0.25">
      <c r="C455" s="90">
        <f t="shared" si="146"/>
        <v>315</v>
      </c>
      <c r="D455" s="3" t="s">
        <v>512</v>
      </c>
      <c r="E455" s="225" t="str">
        <f>_xlfn.XLOOKUP(D455, '[1]Парный рейтинг'!$D$10:$D$826,'[1]Парный рейтинг'!$P$10:$P$826, "")</f>
        <v/>
      </c>
      <c r="F455" s="172" t="str">
        <f t="shared" si="128"/>
        <v/>
      </c>
      <c r="G455" s="207" t="e">
        <f t="shared" si="129"/>
        <v>#VALUE!</v>
      </c>
      <c r="H455" s="176" t="str">
        <f t="shared" si="147"/>
        <v/>
      </c>
      <c r="I455" s="27" t="str">
        <f t="shared" si="130"/>
        <v>3,0</v>
      </c>
      <c r="J455" s="208">
        <v>3</v>
      </c>
      <c r="K455" s="24" t="s">
        <v>797</v>
      </c>
      <c r="L455" s="2">
        <f t="shared" si="131"/>
        <v>0</v>
      </c>
      <c r="M455" s="5">
        <f t="shared" si="132"/>
        <v>3</v>
      </c>
      <c r="N455" s="196">
        <f t="shared" si="133"/>
        <v>0</v>
      </c>
      <c r="O455" s="196">
        <f t="shared" si="134"/>
        <v>0</v>
      </c>
      <c r="P455" s="17" t="str">
        <f t="shared" si="135"/>
        <v/>
      </c>
      <c r="Q455" s="16" t="str">
        <f t="shared" si="136"/>
        <v>n/a</v>
      </c>
      <c r="R455" s="10" t="e">
        <f t="shared" si="137"/>
        <v>#VALUE!</v>
      </c>
      <c r="S455" s="25">
        <f t="shared" si="138"/>
        <v>0</v>
      </c>
      <c r="T455" s="11">
        <f t="shared" si="139"/>
        <v>0</v>
      </c>
      <c r="U455" s="12" t="str">
        <f t="shared" si="140"/>
        <v xml:space="preserve"> </v>
      </c>
      <c r="V455" s="13">
        <f t="shared" si="141"/>
        <v>0</v>
      </c>
      <c r="W455" s="53">
        <f t="shared" si="142"/>
        <v>0</v>
      </c>
      <c r="X455" s="54">
        <f t="shared" si="143"/>
        <v>0</v>
      </c>
      <c r="Y455" s="15" t="str">
        <f t="shared" si="144"/>
        <v>-</v>
      </c>
      <c r="Z455" s="54" t="s">
        <v>797</v>
      </c>
      <c r="AA455" s="12">
        <v>0</v>
      </c>
      <c r="AB455" s="54" t="s">
        <v>797</v>
      </c>
      <c r="AC455" s="12">
        <v>0</v>
      </c>
      <c r="AD455" s="54" t="s">
        <v>797</v>
      </c>
      <c r="AE455" s="12">
        <v>0</v>
      </c>
      <c r="AF455" s="54" t="s">
        <v>797</v>
      </c>
      <c r="AG455" s="12">
        <v>0</v>
      </c>
      <c r="AH455" s="54" t="s">
        <v>797</v>
      </c>
      <c r="AI455" s="12">
        <v>0</v>
      </c>
      <c r="AJ455" s="54" t="s">
        <v>797</v>
      </c>
      <c r="AK455" s="12">
        <v>0</v>
      </c>
      <c r="AL455" s="54" t="s">
        <v>797</v>
      </c>
      <c r="AM455" s="12">
        <v>0</v>
      </c>
      <c r="AN455" s="54" t="s">
        <v>797</v>
      </c>
      <c r="AO455" s="12">
        <v>0</v>
      </c>
      <c r="AP455" s="183" t="s">
        <v>896</v>
      </c>
      <c r="AQ455" s="194">
        <v>3</v>
      </c>
      <c r="AR455" s="195" t="s">
        <v>797</v>
      </c>
      <c r="AS455" s="180">
        <v>0</v>
      </c>
      <c r="AT455" s="181">
        <v>3</v>
      </c>
      <c r="AU455" s="188">
        <v>0</v>
      </c>
      <c r="AV455" s="188">
        <v>0</v>
      </c>
      <c r="AW455" s="188" t="s">
        <v>797</v>
      </c>
      <c r="AX455" s="95" t="s">
        <v>897</v>
      </c>
      <c r="AY455" s="96" t="e">
        <v>#VALUE!</v>
      </c>
      <c r="AZ455" s="97">
        <v>0</v>
      </c>
    </row>
    <row r="456" spans="3:52" ht="15" customHeight="1" x14ac:dyDescent="0.25">
      <c r="C456" s="90">
        <f t="shared" si="146"/>
        <v>316</v>
      </c>
      <c r="D456" s="3" t="s">
        <v>513</v>
      </c>
      <c r="E456" s="225" t="str">
        <f>_xlfn.XLOOKUP(D456, '[1]Парный рейтинг'!$D$10:$D$826,'[1]Парный рейтинг'!$P$10:$P$826, "")</f>
        <v/>
      </c>
      <c r="F456" s="172" t="str">
        <f t="shared" ref="F456:F519" si="148">IF(COUNTA(E456)&gt;0, E456, I456)</f>
        <v/>
      </c>
      <c r="G456" s="207" t="e">
        <f t="shared" si="129"/>
        <v>#VALUE!</v>
      </c>
      <c r="H456" s="176" t="str">
        <f t="shared" si="147"/>
        <v/>
      </c>
      <c r="I456" s="27" t="str">
        <f t="shared" si="130"/>
        <v>3,0</v>
      </c>
      <c r="J456" s="208">
        <v>3</v>
      </c>
      <c r="K456" s="24" t="s">
        <v>797</v>
      </c>
      <c r="L456" s="2">
        <f t="shared" si="131"/>
        <v>0</v>
      </c>
      <c r="M456" s="5">
        <f t="shared" si="132"/>
        <v>3</v>
      </c>
      <c r="N456" s="196">
        <f t="shared" si="133"/>
        <v>0</v>
      </c>
      <c r="O456" s="196">
        <f t="shared" si="134"/>
        <v>0</v>
      </c>
      <c r="P456" s="17" t="str">
        <f t="shared" si="135"/>
        <v/>
      </c>
      <c r="Q456" s="16" t="str">
        <f t="shared" si="136"/>
        <v>n/a</v>
      </c>
      <c r="R456" s="10" t="e">
        <f t="shared" si="137"/>
        <v>#VALUE!</v>
      </c>
      <c r="S456" s="25">
        <f t="shared" si="138"/>
        <v>0</v>
      </c>
      <c r="T456" s="11">
        <f t="shared" si="139"/>
        <v>0</v>
      </c>
      <c r="U456" s="12" t="str">
        <f t="shared" si="140"/>
        <v xml:space="preserve"> </v>
      </c>
      <c r="V456" s="13">
        <f t="shared" si="141"/>
        <v>0</v>
      </c>
      <c r="W456" s="53">
        <f t="shared" si="142"/>
        <v>0</v>
      </c>
      <c r="X456" s="54">
        <f t="shared" si="143"/>
        <v>0</v>
      </c>
      <c r="Y456" s="15" t="str">
        <f t="shared" si="144"/>
        <v>-</v>
      </c>
      <c r="Z456" s="54" t="s">
        <v>797</v>
      </c>
      <c r="AA456" s="12">
        <v>0</v>
      </c>
      <c r="AB456" s="54" t="s">
        <v>797</v>
      </c>
      <c r="AC456" s="12">
        <v>0</v>
      </c>
      <c r="AD456" s="54" t="s">
        <v>797</v>
      </c>
      <c r="AE456" s="12">
        <v>0</v>
      </c>
      <c r="AF456" s="54" t="s">
        <v>797</v>
      </c>
      <c r="AG456" s="12">
        <v>0</v>
      </c>
      <c r="AH456" s="54" t="s">
        <v>797</v>
      </c>
      <c r="AI456" s="12">
        <v>0</v>
      </c>
      <c r="AJ456" s="54" t="s">
        <v>797</v>
      </c>
      <c r="AK456" s="12">
        <v>0</v>
      </c>
      <c r="AL456" s="54" t="s">
        <v>797</v>
      </c>
      <c r="AM456" s="12">
        <v>0</v>
      </c>
      <c r="AN456" s="54" t="s">
        <v>797</v>
      </c>
      <c r="AO456" s="12">
        <v>0</v>
      </c>
      <c r="AP456" s="183" t="s">
        <v>896</v>
      </c>
      <c r="AQ456" s="194">
        <v>3</v>
      </c>
      <c r="AR456" s="195" t="s">
        <v>797</v>
      </c>
      <c r="AS456" s="180">
        <v>0</v>
      </c>
      <c r="AT456" s="181">
        <v>3</v>
      </c>
      <c r="AU456" s="188">
        <v>0</v>
      </c>
      <c r="AV456" s="188">
        <v>0</v>
      </c>
      <c r="AW456" s="188" t="s">
        <v>797</v>
      </c>
      <c r="AX456" s="95" t="s">
        <v>897</v>
      </c>
      <c r="AY456" s="96" t="e">
        <v>#VALUE!</v>
      </c>
      <c r="AZ456" s="97">
        <v>0</v>
      </c>
    </row>
    <row r="457" spans="3:52" ht="15" customHeight="1" x14ac:dyDescent="0.25">
      <c r="C457" s="90">
        <f t="shared" si="146"/>
        <v>317</v>
      </c>
      <c r="D457" s="3" t="s">
        <v>514</v>
      </c>
      <c r="E457" s="225" t="str">
        <f>_xlfn.XLOOKUP(D457, '[1]Парный рейтинг'!$D$10:$D$826,'[1]Парный рейтинг'!$P$10:$P$826, "")</f>
        <v/>
      </c>
      <c r="F457" s="172" t="str">
        <f t="shared" si="148"/>
        <v/>
      </c>
      <c r="G457" s="207" t="e">
        <f t="shared" si="129"/>
        <v>#VALUE!</v>
      </c>
      <c r="H457" s="176" t="str">
        <f t="shared" si="147"/>
        <v/>
      </c>
      <c r="I457" s="27" t="str">
        <f t="shared" si="130"/>
        <v>3,0</v>
      </c>
      <c r="J457" s="208">
        <v>3</v>
      </c>
      <c r="K457" s="24" t="s">
        <v>797</v>
      </c>
      <c r="L457" s="2">
        <f t="shared" si="131"/>
        <v>0</v>
      </c>
      <c r="M457" s="5">
        <f t="shared" si="132"/>
        <v>3</v>
      </c>
      <c r="N457" s="196">
        <f t="shared" si="133"/>
        <v>0</v>
      </c>
      <c r="O457" s="196">
        <f t="shared" si="134"/>
        <v>0</v>
      </c>
      <c r="P457" s="17" t="str">
        <f t="shared" si="135"/>
        <v/>
      </c>
      <c r="Q457" s="16" t="str">
        <f t="shared" si="136"/>
        <v>n/a</v>
      </c>
      <c r="R457" s="10" t="e">
        <f t="shared" si="137"/>
        <v>#VALUE!</v>
      </c>
      <c r="S457" s="25">
        <f t="shared" si="138"/>
        <v>0</v>
      </c>
      <c r="T457" s="11">
        <f t="shared" si="139"/>
        <v>0</v>
      </c>
      <c r="U457" s="12" t="str">
        <f t="shared" si="140"/>
        <v xml:space="preserve"> </v>
      </c>
      <c r="V457" s="13">
        <f t="shared" si="141"/>
        <v>0</v>
      </c>
      <c r="W457" s="53">
        <f t="shared" si="142"/>
        <v>0</v>
      </c>
      <c r="X457" s="54">
        <f t="shared" si="143"/>
        <v>0</v>
      </c>
      <c r="Y457" s="15" t="str">
        <f t="shared" si="144"/>
        <v>-</v>
      </c>
      <c r="Z457" s="54" t="s">
        <v>797</v>
      </c>
      <c r="AA457" s="12">
        <v>0</v>
      </c>
      <c r="AB457" s="54" t="s">
        <v>797</v>
      </c>
      <c r="AC457" s="12">
        <v>0</v>
      </c>
      <c r="AD457" s="54" t="s">
        <v>797</v>
      </c>
      <c r="AE457" s="12">
        <v>0</v>
      </c>
      <c r="AF457" s="54" t="s">
        <v>797</v>
      </c>
      <c r="AG457" s="12">
        <v>0</v>
      </c>
      <c r="AH457" s="54" t="s">
        <v>797</v>
      </c>
      <c r="AI457" s="12">
        <v>0</v>
      </c>
      <c r="AJ457" s="54" t="s">
        <v>797</v>
      </c>
      <c r="AK457" s="12">
        <v>0</v>
      </c>
      <c r="AL457" s="54" t="s">
        <v>797</v>
      </c>
      <c r="AM457" s="12">
        <v>0</v>
      </c>
      <c r="AN457" s="54" t="s">
        <v>797</v>
      </c>
      <c r="AO457" s="12">
        <v>0</v>
      </c>
      <c r="AP457" s="183" t="s">
        <v>896</v>
      </c>
      <c r="AQ457" s="194">
        <v>3</v>
      </c>
      <c r="AR457" s="195" t="s">
        <v>797</v>
      </c>
      <c r="AS457" s="180">
        <v>0</v>
      </c>
      <c r="AT457" s="181">
        <v>3</v>
      </c>
      <c r="AU457" s="188">
        <v>0</v>
      </c>
      <c r="AV457" s="188">
        <v>0</v>
      </c>
      <c r="AW457" s="188" t="s">
        <v>797</v>
      </c>
      <c r="AX457" s="95" t="s">
        <v>897</v>
      </c>
      <c r="AY457" s="96" t="e">
        <v>#VALUE!</v>
      </c>
      <c r="AZ457" s="97">
        <v>0</v>
      </c>
    </row>
    <row r="458" spans="3:52" ht="15" customHeight="1" x14ac:dyDescent="0.25">
      <c r="C458" s="90">
        <f t="shared" si="146"/>
        <v>318</v>
      </c>
      <c r="D458" s="3" t="s">
        <v>515</v>
      </c>
      <c r="E458" s="225" t="str">
        <f>_xlfn.XLOOKUP(D458, '[1]Парный рейтинг'!$D$10:$D$826,'[1]Парный рейтинг'!$P$10:$P$826, "")</f>
        <v/>
      </c>
      <c r="F458" s="172" t="str">
        <f t="shared" si="148"/>
        <v/>
      </c>
      <c r="G458" s="207" t="e">
        <f t="shared" ref="G458:G521" si="149">LEFT(F458, FIND("*", F458&amp;"*")-1)*1</f>
        <v>#VALUE!</v>
      </c>
      <c r="H458" s="176" t="str">
        <f t="shared" si="147"/>
        <v/>
      </c>
      <c r="I458" s="27" t="str">
        <f t="shared" ref="I458:I521" si="150">TEXT(J458,"0,0") &amp; K458</f>
        <v>3,0</v>
      </c>
      <c r="J458" s="208">
        <v>3</v>
      </c>
      <c r="K458" s="24" t="s">
        <v>797</v>
      </c>
      <c r="L458" s="2">
        <f t="shared" ref="L458:L521" si="151">IF(S458&gt;0,1,0)</f>
        <v>0</v>
      </c>
      <c r="M458" s="5">
        <f t="shared" ref="M458:M521" si="152">IF(K458="",J458,J458+0.1)</f>
        <v>3</v>
      </c>
      <c r="N458" s="196">
        <f t="shared" ref="N458:N521" si="153">J458-AQ458</f>
        <v>0</v>
      </c>
      <c r="O458" s="196">
        <f t="shared" ref="O458:O521" si="154">IF(K458="",0,1)-IF(AR458="",0,1)</f>
        <v>0</v>
      </c>
      <c r="P458" s="17" t="str">
        <f t="shared" ref="P458:P521" si="155">_xlfn.TEXTJOIN(,TRUE,
  IF(N458&lt;&gt;0,IF(N458&gt;0,"+","–"),""),
  IF(N458&lt;&gt;0,TEXT(TRUNC(ABS(N458)/0.5)*0.5,"0,0"),""),
  IF(O458&lt;&gt;0,IF(O458&gt;0," +"," –"),""),
  IF(O458&lt;&gt;0,"*","")
)</f>
        <v/>
      </c>
      <c r="Q458" s="16" t="str">
        <f t="shared" ref="Q458:Q521" si="156">IF(S458 &gt; 0, Q457+1, "n/a")</f>
        <v>n/a</v>
      </c>
      <c r="R458" s="10" t="e">
        <f t="shared" ref="R458:R521" si="157">IF(AX458=0," ",IF(AX458-Q458=0," ",AX458-Q458))</f>
        <v>#VALUE!</v>
      </c>
      <c r="S458" s="25">
        <f t="shared" ref="S458:S521" si="158">AC458+AE458+AG458+AI458+AK458+AM458+AO458+AA458</f>
        <v>0</v>
      </c>
      <c r="T458" s="11">
        <f t="shared" ref="T458:T521" si="159">S458-AZ458</f>
        <v>0</v>
      </c>
      <c r="U458" s="12" t="str">
        <f t="shared" ref="U458:U521" si="160">IF(SUMIF(Z458:AO458,"&lt;0")&lt;&gt;0,SUMIF(Z458:AO458,"&lt;0")*(-1)," ")</f>
        <v xml:space="preserve"> </v>
      </c>
      <c r="V458" s="13">
        <f t="shared" ref="V458:V521" si="161">AC458+AE458+AG458+AI458+AK458+AM458+AO458+AA458</f>
        <v>0</v>
      </c>
      <c r="W458" s="53">
        <f t="shared" ref="W458:W521" si="162">V458-AZ458</f>
        <v>0</v>
      </c>
      <c r="X458" s="54">
        <f t="shared" ref="X458:X521" si="163">ROUNDUP(COUNTIF(Z458:AO458,"&gt; 0")/2,0)</f>
        <v>0</v>
      </c>
      <c r="Y458" s="15" t="str">
        <f t="shared" ref="Y458:Y521" si="164">IF(X458=0,"-",IF(X458-AZ458&gt;8,S458/(8+AZ458),S458/X458))</f>
        <v>-</v>
      </c>
      <c r="Z458" s="54" t="s">
        <v>797</v>
      </c>
      <c r="AA458" s="12">
        <v>0</v>
      </c>
      <c r="AB458" s="54" t="s">
        <v>797</v>
      </c>
      <c r="AC458" s="12">
        <v>0</v>
      </c>
      <c r="AD458" s="54" t="s">
        <v>797</v>
      </c>
      <c r="AE458" s="12">
        <v>0</v>
      </c>
      <c r="AF458" s="54" t="s">
        <v>797</v>
      </c>
      <c r="AG458" s="12">
        <v>0</v>
      </c>
      <c r="AH458" s="54" t="s">
        <v>797</v>
      </c>
      <c r="AI458" s="12">
        <v>0</v>
      </c>
      <c r="AJ458" s="54" t="s">
        <v>797</v>
      </c>
      <c r="AK458" s="12">
        <v>0</v>
      </c>
      <c r="AL458" s="54" t="s">
        <v>797</v>
      </c>
      <c r="AM458" s="12">
        <v>0</v>
      </c>
      <c r="AN458" s="54" t="s">
        <v>797</v>
      </c>
      <c r="AO458" s="12">
        <v>0</v>
      </c>
      <c r="AP458" s="183" t="s">
        <v>896</v>
      </c>
      <c r="AQ458" s="194">
        <v>3</v>
      </c>
      <c r="AR458" s="195" t="s">
        <v>797</v>
      </c>
      <c r="AS458" s="180">
        <v>0</v>
      </c>
      <c r="AT458" s="181">
        <v>3</v>
      </c>
      <c r="AU458" s="188">
        <v>0</v>
      </c>
      <c r="AV458" s="188">
        <v>0</v>
      </c>
      <c r="AW458" s="188" t="s">
        <v>797</v>
      </c>
      <c r="AX458" s="95" t="s">
        <v>897</v>
      </c>
      <c r="AY458" s="96" t="e">
        <v>#VALUE!</v>
      </c>
      <c r="AZ458" s="97">
        <v>0</v>
      </c>
    </row>
    <row r="459" spans="3:52" ht="15" customHeight="1" x14ac:dyDescent="0.25">
      <c r="C459" s="90">
        <f t="shared" si="146"/>
        <v>319</v>
      </c>
      <c r="D459" s="3" t="s">
        <v>516</v>
      </c>
      <c r="E459" s="225" t="str">
        <f>_xlfn.XLOOKUP(D459, '[1]Парный рейтинг'!$D$10:$D$826,'[1]Парный рейтинг'!$P$10:$P$826, "")</f>
        <v/>
      </c>
      <c r="F459" s="172" t="str">
        <f t="shared" si="148"/>
        <v/>
      </c>
      <c r="G459" s="207" t="e">
        <f t="shared" si="149"/>
        <v>#VALUE!</v>
      </c>
      <c r="H459" s="176" t="str">
        <f t="shared" si="147"/>
        <v/>
      </c>
      <c r="I459" s="27" t="str">
        <f t="shared" si="150"/>
        <v>3,0</v>
      </c>
      <c r="J459" s="208">
        <v>3</v>
      </c>
      <c r="K459" s="24" t="s">
        <v>797</v>
      </c>
      <c r="L459" s="2">
        <f t="shared" si="151"/>
        <v>0</v>
      </c>
      <c r="M459" s="5">
        <f t="shared" si="152"/>
        <v>3</v>
      </c>
      <c r="N459" s="196">
        <f t="shared" si="153"/>
        <v>0</v>
      </c>
      <c r="O459" s="196">
        <f t="shared" si="154"/>
        <v>0</v>
      </c>
      <c r="P459" s="17" t="str">
        <f t="shared" si="155"/>
        <v/>
      </c>
      <c r="Q459" s="16" t="str">
        <f t="shared" si="156"/>
        <v>n/a</v>
      </c>
      <c r="R459" s="10" t="e">
        <f t="shared" si="157"/>
        <v>#VALUE!</v>
      </c>
      <c r="S459" s="25">
        <f t="shared" si="158"/>
        <v>0</v>
      </c>
      <c r="T459" s="11">
        <f t="shared" si="159"/>
        <v>0</v>
      </c>
      <c r="U459" s="12" t="str">
        <f t="shared" si="160"/>
        <v xml:space="preserve"> </v>
      </c>
      <c r="V459" s="13">
        <f t="shared" si="161"/>
        <v>0</v>
      </c>
      <c r="W459" s="53">
        <f t="shared" si="162"/>
        <v>0</v>
      </c>
      <c r="X459" s="54">
        <f t="shared" si="163"/>
        <v>0</v>
      </c>
      <c r="Y459" s="15" t="str">
        <f t="shared" si="164"/>
        <v>-</v>
      </c>
      <c r="Z459" s="54" t="s">
        <v>797</v>
      </c>
      <c r="AA459" s="12">
        <v>0</v>
      </c>
      <c r="AB459" s="54" t="s">
        <v>797</v>
      </c>
      <c r="AC459" s="12">
        <v>0</v>
      </c>
      <c r="AD459" s="54" t="s">
        <v>797</v>
      </c>
      <c r="AE459" s="12">
        <v>0</v>
      </c>
      <c r="AF459" s="54" t="s">
        <v>797</v>
      </c>
      <c r="AG459" s="12">
        <v>0</v>
      </c>
      <c r="AH459" s="54" t="s">
        <v>797</v>
      </c>
      <c r="AI459" s="12">
        <v>0</v>
      </c>
      <c r="AJ459" s="54" t="s">
        <v>797</v>
      </c>
      <c r="AK459" s="12">
        <v>0</v>
      </c>
      <c r="AL459" s="54" t="s">
        <v>797</v>
      </c>
      <c r="AM459" s="12">
        <v>0</v>
      </c>
      <c r="AN459" s="54" t="s">
        <v>797</v>
      </c>
      <c r="AO459" s="12">
        <v>0</v>
      </c>
      <c r="AP459" s="183" t="s">
        <v>896</v>
      </c>
      <c r="AQ459" s="194">
        <v>3</v>
      </c>
      <c r="AR459" s="195" t="s">
        <v>797</v>
      </c>
      <c r="AS459" s="180">
        <v>0</v>
      </c>
      <c r="AT459" s="181">
        <v>3</v>
      </c>
      <c r="AU459" s="188">
        <v>0</v>
      </c>
      <c r="AV459" s="188">
        <v>0</v>
      </c>
      <c r="AW459" s="188" t="s">
        <v>797</v>
      </c>
      <c r="AX459" s="95" t="s">
        <v>897</v>
      </c>
      <c r="AY459" s="96" t="e">
        <v>#VALUE!</v>
      </c>
      <c r="AZ459" s="97">
        <v>0</v>
      </c>
    </row>
    <row r="460" spans="3:52" ht="15" customHeight="1" x14ac:dyDescent="0.25">
      <c r="C460" s="90">
        <f t="shared" si="146"/>
        <v>320</v>
      </c>
      <c r="D460" s="3" t="s">
        <v>517</v>
      </c>
      <c r="E460" s="225" t="str">
        <f>_xlfn.XLOOKUP(D460, '[1]Парный рейтинг'!$D$10:$D$826,'[1]Парный рейтинг'!$P$10:$P$826, "")</f>
        <v/>
      </c>
      <c r="F460" s="172" t="str">
        <f t="shared" si="148"/>
        <v/>
      </c>
      <c r="G460" s="207" t="e">
        <f t="shared" si="149"/>
        <v>#VALUE!</v>
      </c>
      <c r="H460" s="176" t="str">
        <f t="shared" si="147"/>
        <v/>
      </c>
      <c r="I460" s="27" t="str">
        <f t="shared" si="150"/>
        <v>3,0</v>
      </c>
      <c r="J460" s="208">
        <v>3</v>
      </c>
      <c r="K460" s="24" t="s">
        <v>797</v>
      </c>
      <c r="L460" s="2">
        <f t="shared" si="151"/>
        <v>0</v>
      </c>
      <c r="M460" s="5">
        <f t="shared" si="152"/>
        <v>3</v>
      </c>
      <c r="N460" s="196">
        <f t="shared" si="153"/>
        <v>0</v>
      </c>
      <c r="O460" s="196">
        <f t="shared" si="154"/>
        <v>0</v>
      </c>
      <c r="P460" s="17" t="str">
        <f t="shared" si="155"/>
        <v/>
      </c>
      <c r="Q460" s="16" t="str">
        <f t="shared" si="156"/>
        <v>n/a</v>
      </c>
      <c r="R460" s="10" t="e">
        <f t="shared" si="157"/>
        <v>#VALUE!</v>
      </c>
      <c r="S460" s="25">
        <f t="shared" si="158"/>
        <v>0</v>
      </c>
      <c r="T460" s="11">
        <f t="shared" si="159"/>
        <v>0</v>
      </c>
      <c r="U460" s="12" t="str">
        <f t="shared" si="160"/>
        <v xml:space="preserve"> </v>
      </c>
      <c r="V460" s="13">
        <f t="shared" si="161"/>
        <v>0</v>
      </c>
      <c r="W460" s="53">
        <f t="shared" si="162"/>
        <v>0</v>
      </c>
      <c r="X460" s="54">
        <f t="shared" si="163"/>
        <v>0</v>
      </c>
      <c r="Y460" s="15" t="str">
        <f t="shared" si="164"/>
        <v>-</v>
      </c>
      <c r="Z460" s="54" t="s">
        <v>797</v>
      </c>
      <c r="AA460" s="12">
        <v>0</v>
      </c>
      <c r="AB460" s="54" t="s">
        <v>797</v>
      </c>
      <c r="AC460" s="12">
        <v>0</v>
      </c>
      <c r="AD460" s="54" t="s">
        <v>797</v>
      </c>
      <c r="AE460" s="12">
        <v>0</v>
      </c>
      <c r="AF460" s="54" t="s">
        <v>797</v>
      </c>
      <c r="AG460" s="12">
        <v>0</v>
      </c>
      <c r="AH460" s="54" t="s">
        <v>797</v>
      </c>
      <c r="AI460" s="12">
        <v>0</v>
      </c>
      <c r="AJ460" s="54" t="s">
        <v>797</v>
      </c>
      <c r="AK460" s="12">
        <v>0</v>
      </c>
      <c r="AL460" s="54" t="s">
        <v>797</v>
      </c>
      <c r="AM460" s="12">
        <v>0</v>
      </c>
      <c r="AN460" s="54" t="s">
        <v>797</v>
      </c>
      <c r="AO460" s="12">
        <v>0</v>
      </c>
      <c r="AP460" s="183" t="s">
        <v>896</v>
      </c>
      <c r="AQ460" s="194">
        <v>3</v>
      </c>
      <c r="AR460" s="195" t="s">
        <v>797</v>
      </c>
      <c r="AS460" s="180">
        <v>0</v>
      </c>
      <c r="AT460" s="181">
        <v>3</v>
      </c>
      <c r="AU460" s="188">
        <v>0</v>
      </c>
      <c r="AV460" s="188">
        <v>0</v>
      </c>
      <c r="AW460" s="188" t="s">
        <v>797</v>
      </c>
      <c r="AX460" s="95" t="s">
        <v>897</v>
      </c>
      <c r="AY460" s="96" t="e">
        <v>#VALUE!</v>
      </c>
      <c r="AZ460" s="97">
        <v>0</v>
      </c>
    </row>
    <row r="461" spans="3:52" ht="15" customHeight="1" x14ac:dyDescent="0.25">
      <c r="C461" s="90">
        <f t="shared" si="146"/>
        <v>321</v>
      </c>
      <c r="D461" s="3" t="s">
        <v>518</v>
      </c>
      <c r="E461" s="225" t="str">
        <f>_xlfn.XLOOKUP(D461, '[1]Парный рейтинг'!$D$10:$D$826,'[1]Парный рейтинг'!$P$10:$P$826, "")</f>
        <v/>
      </c>
      <c r="F461" s="172" t="str">
        <f t="shared" si="148"/>
        <v/>
      </c>
      <c r="G461" s="207" t="e">
        <f t="shared" si="149"/>
        <v>#VALUE!</v>
      </c>
      <c r="H461" s="176" t="str">
        <f t="shared" si="147"/>
        <v/>
      </c>
      <c r="I461" s="27" t="str">
        <f t="shared" si="150"/>
        <v>3,0</v>
      </c>
      <c r="J461" s="208">
        <v>3</v>
      </c>
      <c r="K461" s="24" t="s">
        <v>797</v>
      </c>
      <c r="L461" s="2">
        <f t="shared" si="151"/>
        <v>0</v>
      </c>
      <c r="M461" s="5">
        <f t="shared" si="152"/>
        <v>3</v>
      </c>
      <c r="N461" s="196">
        <f t="shared" si="153"/>
        <v>0</v>
      </c>
      <c r="O461" s="196">
        <f t="shared" si="154"/>
        <v>0</v>
      </c>
      <c r="P461" s="17" t="str">
        <f t="shared" si="155"/>
        <v/>
      </c>
      <c r="Q461" s="16" t="str">
        <f t="shared" si="156"/>
        <v>n/a</v>
      </c>
      <c r="R461" s="10" t="e">
        <f t="shared" si="157"/>
        <v>#VALUE!</v>
      </c>
      <c r="S461" s="25">
        <f t="shared" si="158"/>
        <v>0</v>
      </c>
      <c r="T461" s="11">
        <f t="shared" si="159"/>
        <v>0</v>
      </c>
      <c r="U461" s="12" t="str">
        <f t="shared" si="160"/>
        <v xml:space="preserve"> </v>
      </c>
      <c r="V461" s="13">
        <f t="shared" si="161"/>
        <v>0</v>
      </c>
      <c r="W461" s="53">
        <f t="shared" si="162"/>
        <v>0</v>
      </c>
      <c r="X461" s="54">
        <f t="shared" si="163"/>
        <v>0</v>
      </c>
      <c r="Y461" s="15" t="str">
        <f t="shared" si="164"/>
        <v>-</v>
      </c>
      <c r="Z461" s="54" t="s">
        <v>797</v>
      </c>
      <c r="AA461" s="12">
        <v>0</v>
      </c>
      <c r="AB461" s="54" t="s">
        <v>797</v>
      </c>
      <c r="AC461" s="12">
        <v>0</v>
      </c>
      <c r="AD461" s="54" t="s">
        <v>797</v>
      </c>
      <c r="AE461" s="12">
        <v>0</v>
      </c>
      <c r="AF461" s="54" t="s">
        <v>797</v>
      </c>
      <c r="AG461" s="12">
        <v>0</v>
      </c>
      <c r="AH461" s="54" t="s">
        <v>797</v>
      </c>
      <c r="AI461" s="12">
        <v>0</v>
      </c>
      <c r="AJ461" s="54" t="s">
        <v>797</v>
      </c>
      <c r="AK461" s="12">
        <v>0</v>
      </c>
      <c r="AL461" s="54" t="s">
        <v>797</v>
      </c>
      <c r="AM461" s="12">
        <v>0</v>
      </c>
      <c r="AN461" s="54" t="s">
        <v>797</v>
      </c>
      <c r="AO461" s="12">
        <v>0</v>
      </c>
      <c r="AP461" s="183" t="s">
        <v>896</v>
      </c>
      <c r="AQ461" s="194">
        <v>3</v>
      </c>
      <c r="AR461" s="195" t="s">
        <v>797</v>
      </c>
      <c r="AS461" s="180">
        <v>0</v>
      </c>
      <c r="AT461" s="181">
        <v>3</v>
      </c>
      <c r="AU461" s="188">
        <v>0</v>
      </c>
      <c r="AV461" s="188">
        <v>0</v>
      </c>
      <c r="AW461" s="188" t="s">
        <v>797</v>
      </c>
      <c r="AX461" s="95" t="s">
        <v>897</v>
      </c>
      <c r="AY461" s="96" t="e">
        <v>#VALUE!</v>
      </c>
      <c r="AZ461" s="97">
        <v>0</v>
      </c>
    </row>
    <row r="462" spans="3:52" ht="15" customHeight="1" x14ac:dyDescent="0.25">
      <c r="C462" s="90">
        <f t="shared" si="146"/>
        <v>322</v>
      </c>
      <c r="D462" s="3" t="s">
        <v>519</v>
      </c>
      <c r="E462" s="225" t="str">
        <f>_xlfn.XLOOKUP(D462, '[1]Парный рейтинг'!$D$10:$D$826,'[1]Парный рейтинг'!$P$10:$P$826, "")</f>
        <v/>
      </c>
      <c r="F462" s="172" t="str">
        <f t="shared" si="148"/>
        <v/>
      </c>
      <c r="G462" s="207" t="e">
        <f t="shared" si="149"/>
        <v>#VALUE!</v>
      </c>
      <c r="H462" s="176" t="str">
        <f t="shared" si="147"/>
        <v/>
      </c>
      <c r="I462" s="27" t="str">
        <f t="shared" si="150"/>
        <v>3,0</v>
      </c>
      <c r="J462" s="208">
        <v>3</v>
      </c>
      <c r="K462" s="24" t="s">
        <v>797</v>
      </c>
      <c r="L462" s="2">
        <f t="shared" si="151"/>
        <v>0</v>
      </c>
      <c r="M462" s="5">
        <f t="shared" si="152"/>
        <v>3</v>
      </c>
      <c r="N462" s="196">
        <f t="shared" si="153"/>
        <v>0</v>
      </c>
      <c r="O462" s="196">
        <f t="shared" si="154"/>
        <v>0</v>
      </c>
      <c r="P462" s="17" t="str">
        <f t="shared" si="155"/>
        <v/>
      </c>
      <c r="Q462" s="16" t="str">
        <f t="shared" si="156"/>
        <v>n/a</v>
      </c>
      <c r="R462" s="10" t="e">
        <f t="shared" si="157"/>
        <v>#VALUE!</v>
      </c>
      <c r="S462" s="25">
        <f t="shared" si="158"/>
        <v>0</v>
      </c>
      <c r="T462" s="11">
        <f t="shared" si="159"/>
        <v>0</v>
      </c>
      <c r="U462" s="12" t="str">
        <f t="shared" si="160"/>
        <v xml:space="preserve"> </v>
      </c>
      <c r="V462" s="13">
        <f t="shared" si="161"/>
        <v>0</v>
      </c>
      <c r="W462" s="53">
        <f t="shared" si="162"/>
        <v>0</v>
      </c>
      <c r="X462" s="54">
        <f t="shared" si="163"/>
        <v>0</v>
      </c>
      <c r="Y462" s="15" t="str">
        <f t="shared" si="164"/>
        <v>-</v>
      </c>
      <c r="Z462" s="54" t="s">
        <v>797</v>
      </c>
      <c r="AA462" s="12">
        <v>0</v>
      </c>
      <c r="AB462" s="54" t="s">
        <v>797</v>
      </c>
      <c r="AC462" s="12">
        <v>0</v>
      </c>
      <c r="AD462" s="54" t="s">
        <v>797</v>
      </c>
      <c r="AE462" s="12">
        <v>0</v>
      </c>
      <c r="AF462" s="54" t="s">
        <v>797</v>
      </c>
      <c r="AG462" s="12">
        <v>0</v>
      </c>
      <c r="AH462" s="54" t="s">
        <v>797</v>
      </c>
      <c r="AI462" s="12">
        <v>0</v>
      </c>
      <c r="AJ462" s="54" t="s">
        <v>797</v>
      </c>
      <c r="AK462" s="12">
        <v>0</v>
      </c>
      <c r="AL462" s="54" t="s">
        <v>797</v>
      </c>
      <c r="AM462" s="12">
        <v>0</v>
      </c>
      <c r="AN462" s="54" t="s">
        <v>797</v>
      </c>
      <c r="AO462" s="12">
        <v>0</v>
      </c>
      <c r="AP462" s="183" t="s">
        <v>896</v>
      </c>
      <c r="AQ462" s="194">
        <v>3</v>
      </c>
      <c r="AR462" s="195" t="s">
        <v>797</v>
      </c>
      <c r="AS462" s="180">
        <v>0</v>
      </c>
      <c r="AT462" s="181">
        <v>3</v>
      </c>
      <c r="AU462" s="188">
        <v>0</v>
      </c>
      <c r="AV462" s="188">
        <v>0</v>
      </c>
      <c r="AW462" s="188" t="s">
        <v>797</v>
      </c>
      <c r="AX462" s="95" t="s">
        <v>897</v>
      </c>
      <c r="AY462" s="96" t="e">
        <v>#VALUE!</v>
      </c>
      <c r="AZ462" s="97">
        <v>0</v>
      </c>
    </row>
    <row r="463" spans="3:52" ht="15" customHeight="1" x14ac:dyDescent="0.25">
      <c r="C463" s="90">
        <f t="shared" si="146"/>
        <v>323</v>
      </c>
      <c r="D463" s="3" t="s">
        <v>361</v>
      </c>
      <c r="E463" s="225" t="str">
        <f>_xlfn.XLOOKUP(D463, '[1]Парный рейтинг'!$D$10:$D$826,'[1]Парный рейтинг'!$P$10:$P$826, "")</f>
        <v/>
      </c>
      <c r="F463" s="172" t="str">
        <f t="shared" si="148"/>
        <v/>
      </c>
      <c r="G463" s="207" t="e">
        <f t="shared" si="149"/>
        <v>#VALUE!</v>
      </c>
      <c r="H463" s="176" t="str">
        <f t="shared" si="147"/>
        <v/>
      </c>
      <c r="I463" s="27" t="str">
        <f t="shared" si="150"/>
        <v>3,0</v>
      </c>
      <c r="J463" s="208">
        <v>3</v>
      </c>
      <c r="K463" s="24" t="s">
        <v>797</v>
      </c>
      <c r="L463" s="2">
        <f t="shared" si="151"/>
        <v>0</v>
      </c>
      <c r="M463" s="5">
        <f t="shared" si="152"/>
        <v>3</v>
      </c>
      <c r="N463" s="196">
        <f t="shared" si="153"/>
        <v>0</v>
      </c>
      <c r="O463" s="196">
        <f t="shared" si="154"/>
        <v>0</v>
      </c>
      <c r="P463" s="17" t="str">
        <f t="shared" si="155"/>
        <v/>
      </c>
      <c r="Q463" s="16" t="str">
        <f t="shared" si="156"/>
        <v>n/a</v>
      </c>
      <c r="R463" s="10" t="e">
        <f t="shared" si="157"/>
        <v>#VALUE!</v>
      </c>
      <c r="S463" s="25">
        <f t="shared" si="158"/>
        <v>0</v>
      </c>
      <c r="T463" s="11">
        <f t="shared" si="159"/>
        <v>0</v>
      </c>
      <c r="U463" s="12" t="str">
        <f t="shared" si="160"/>
        <v xml:space="preserve"> </v>
      </c>
      <c r="V463" s="13">
        <f t="shared" si="161"/>
        <v>0</v>
      </c>
      <c r="W463" s="53">
        <f t="shared" si="162"/>
        <v>0</v>
      </c>
      <c r="X463" s="54">
        <f t="shared" si="163"/>
        <v>0</v>
      </c>
      <c r="Y463" s="15" t="str">
        <f t="shared" si="164"/>
        <v>-</v>
      </c>
      <c r="Z463" s="54" t="s">
        <v>797</v>
      </c>
      <c r="AA463" s="12">
        <v>0</v>
      </c>
      <c r="AB463" s="54" t="s">
        <v>797</v>
      </c>
      <c r="AC463" s="12">
        <v>0</v>
      </c>
      <c r="AD463" s="54" t="s">
        <v>797</v>
      </c>
      <c r="AE463" s="12">
        <v>0</v>
      </c>
      <c r="AF463" s="54" t="s">
        <v>797</v>
      </c>
      <c r="AG463" s="12">
        <v>0</v>
      </c>
      <c r="AH463" s="54" t="s">
        <v>797</v>
      </c>
      <c r="AI463" s="12">
        <v>0</v>
      </c>
      <c r="AJ463" s="54" t="s">
        <v>797</v>
      </c>
      <c r="AK463" s="12">
        <v>0</v>
      </c>
      <c r="AL463" s="54" t="s">
        <v>797</v>
      </c>
      <c r="AM463" s="12">
        <v>0</v>
      </c>
      <c r="AN463" s="54" t="s">
        <v>797</v>
      </c>
      <c r="AO463" s="12">
        <v>0</v>
      </c>
      <c r="AP463" s="183" t="s">
        <v>896</v>
      </c>
      <c r="AQ463" s="194">
        <v>3</v>
      </c>
      <c r="AR463" s="195" t="s">
        <v>797</v>
      </c>
      <c r="AS463" s="180">
        <v>0</v>
      </c>
      <c r="AT463" s="181">
        <v>3</v>
      </c>
      <c r="AU463" s="188">
        <v>0</v>
      </c>
      <c r="AV463" s="188">
        <v>0</v>
      </c>
      <c r="AW463" s="188" t="s">
        <v>797</v>
      </c>
      <c r="AX463" s="95" t="s">
        <v>897</v>
      </c>
      <c r="AY463" s="96" t="e">
        <v>#VALUE!</v>
      </c>
      <c r="AZ463" s="97">
        <v>0</v>
      </c>
    </row>
    <row r="464" spans="3:52" ht="15" customHeight="1" x14ac:dyDescent="0.25">
      <c r="C464" s="90">
        <f t="shared" si="146"/>
        <v>324</v>
      </c>
      <c r="D464" s="3" t="s">
        <v>520</v>
      </c>
      <c r="E464" s="225" t="str">
        <f>_xlfn.XLOOKUP(D464, '[1]Парный рейтинг'!$D$10:$D$826,'[1]Парный рейтинг'!$P$10:$P$826, "")</f>
        <v/>
      </c>
      <c r="F464" s="172" t="str">
        <f t="shared" si="148"/>
        <v/>
      </c>
      <c r="G464" s="207" t="e">
        <f t="shared" si="149"/>
        <v>#VALUE!</v>
      </c>
      <c r="H464" s="176" t="str">
        <f t="shared" si="147"/>
        <v/>
      </c>
      <c r="I464" s="27" t="str">
        <f t="shared" si="150"/>
        <v>3,0</v>
      </c>
      <c r="J464" s="208">
        <v>3</v>
      </c>
      <c r="K464" s="24" t="s">
        <v>797</v>
      </c>
      <c r="L464" s="2">
        <f t="shared" si="151"/>
        <v>0</v>
      </c>
      <c r="M464" s="5">
        <f t="shared" si="152"/>
        <v>3</v>
      </c>
      <c r="N464" s="196">
        <f t="shared" si="153"/>
        <v>0</v>
      </c>
      <c r="O464" s="196">
        <f t="shared" si="154"/>
        <v>0</v>
      </c>
      <c r="P464" s="17" t="str">
        <f t="shared" si="155"/>
        <v/>
      </c>
      <c r="Q464" s="16" t="str">
        <f t="shared" si="156"/>
        <v>n/a</v>
      </c>
      <c r="R464" s="10" t="e">
        <f t="shared" si="157"/>
        <v>#VALUE!</v>
      </c>
      <c r="S464" s="25">
        <f t="shared" si="158"/>
        <v>0</v>
      </c>
      <c r="T464" s="11">
        <f t="shared" si="159"/>
        <v>0</v>
      </c>
      <c r="U464" s="12" t="str">
        <f t="shared" si="160"/>
        <v xml:space="preserve"> </v>
      </c>
      <c r="V464" s="13">
        <f t="shared" si="161"/>
        <v>0</v>
      </c>
      <c r="W464" s="53">
        <f t="shared" si="162"/>
        <v>0</v>
      </c>
      <c r="X464" s="54">
        <f t="shared" si="163"/>
        <v>0</v>
      </c>
      <c r="Y464" s="15" t="str">
        <f t="shared" si="164"/>
        <v>-</v>
      </c>
      <c r="Z464" s="54" t="s">
        <v>797</v>
      </c>
      <c r="AA464" s="12">
        <v>0</v>
      </c>
      <c r="AB464" s="54" t="s">
        <v>797</v>
      </c>
      <c r="AC464" s="12">
        <v>0</v>
      </c>
      <c r="AD464" s="54" t="s">
        <v>797</v>
      </c>
      <c r="AE464" s="12">
        <v>0</v>
      </c>
      <c r="AF464" s="54" t="s">
        <v>797</v>
      </c>
      <c r="AG464" s="12">
        <v>0</v>
      </c>
      <c r="AH464" s="54" t="s">
        <v>797</v>
      </c>
      <c r="AI464" s="12">
        <v>0</v>
      </c>
      <c r="AJ464" s="54" t="s">
        <v>797</v>
      </c>
      <c r="AK464" s="12">
        <v>0</v>
      </c>
      <c r="AL464" s="54" t="s">
        <v>797</v>
      </c>
      <c r="AM464" s="12">
        <v>0</v>
      </c>
      <c r="AN464" s="54" t="s">
        <v>797</v>
      </c>
      <c r="AO464" s="12">
        <v>0</v>
      </c>
      <c r="AP464" s="183" t="s">
        <v>896</v>
      </c>
      <c r="AQ464" s="194">
        <v>3</v>
      </c>
      <c r="AR464" s="195" t="s">
        <v>797</v>
      </c>
      <c r="AS464" s="180">
        <v>0</v>
      </c>
      <c r="AT464" s="181">
        <v>3</v>
      </c>
      <c r="AU464" s="188">
        <v>0</v>
      </c>
      <c r="AV464" s="188">
        <v>0</v>
      </c>
      <c r="AW464" s="188" t="s">
        <v>797</v>
      </c>
      <c r="AX464" s="95" t="s">
        <v>897</v>
      </c>
      <c r="AY464" s="96" t="e">
        <v>#VALUE!</v>
      </c>
      <c r="AZ464" s="97">
        <v>0</v>
      </c>
    </row>
    <row r="465" spans="3:52" ht="15" customHeight="1" x14ac:dyDescent="0.25">
      <c r="C465" s="90">
        <f t="shared" si="146"/>
        <v>325</v>
      </c>
      <c r="D465" s="3" t="s">
        <v>503</v>
      </c>
      <c r="E465" s="225" t="str">
        <f>_xlfn.XLOOKUP(D465, '[1]Парный рейтинг'!$D$10:$D$826,'[1]Парный рейтинг'!$P$10:$P$826, "")</f>
        <v/>
      </c>
      <c r="F465" s="172" t="str">
        <f t="shared" si="148"/>
        <v/>
      </c>
      <c r="G465" s="207" t="e">
        <f t="shared" si="149"/>
        <v>#VALUE!</v>
      </c>
      <c r="H465" s="176" t="str">
        <f t="shared" si="147"/>
        <v/>
      </c>
      <c r="I465" s="27" t="str">
        <f t="shared" si="150"/>
        <v>3,0</v>
      </c>
      <c r="J465" s="208">
        <v>3</v>
      </c>
      <c r="K465" s="24" t="s">
        <v>797</v>
      </c>
      <c r="L465" s="2">
        <f t="shared" si="151"/>
        <v>0</v>
      </c>
      <c r="M465" s="5">
        <f t="shared" si="152"/>
        <v>3</v>
      </c>
      <c r="N465" s="196">
        <f t="shared" si="153"/>
        <v>0</v>
      </c>
      <c r="O465" s="196">
        <f t="shared" si="154"/>
        <v>0</v>
      </c>
      <c r="P465" s="17" t="str">
        <f t="shared" si="155"/>
        <v/>
      </c>
      <c r="Q465" s="16" t="str">
        <f t="shared" si="156"/>
        <v>n/a</v>
      </c>
      <c r="R465" s="10" t="e">
        <f t="shared" si="157"/>
        <v>#VALUE!</v>
      </c>
      <c r="S465" s="25">
        <f t="shared" si="158"/>
        <v>0</v>
      </c>
      <c r="T465" s="11">
        <f t="shared" si="159"/>
        <v>0</v>
      </c>
      <c r="U465" s="12" t="str">
        <f t="shared" si="160"/>
        <v xml:space="preserve"> </v>
      </c>
      <c r="V465" s="13">
        <f t="shared" si="161"/>
        <v>0</v>
      </c>
      <c r="W465" s="53">
        <f t="shared" si="162"/>
        <v>0</v>
      </c>
      <c r="X465" s="54">
        <f t="shared" si="163"/>
        <v>0</v>
      </c>
      <c r="Y465" s="15" t="str">
        <f t="shared" si="164"/>
        <v>-</v>
      </c>
      <c r="Z465" s="54" t="s">
        <v>797</v>
      </c>
      <c r="AA465" s="12">
        <v>0</v>
      </c>
      <c r="AB465" s="54" t="s">
        <v>797</v>
      </c>
      <c r="AC465" s="12">
        <v>0</v>
      </c>
      <c r="AD465" s="54" t="s">
        <v>797</v>
      </c>
      <c r="AE465" s="12">
        <v>0</v>
      </c>
      <c r="AF465" s="54" t="s">
        <v>797</v>
      </c>
      <c r="AG465" s="12">
        <v>0</v>
      </c>
      <c r="AH465" s="54" t="s">
        <v>797</v>
      </c>
      <c r="AI465" s="12">
        <v>0</v>
      </c>
      <c r="AJ465" s="54" t="s">
        <v>797</v>
      </c>
      <c r="AK465" s="12">
        <v>0</v>
      </c>
      <c r="AL465" s="54" t="s">
        <v>797</v>
      </c>
      <c r="AM465" s="12">
        <v>0</v>
      </c>
      <c r="AN465" s="54" t="s">
        <v>797</v>
      </c>
      <c r="AO465" s="12">
        <v>0</v>
      </c>
      <c r="AP465" s="183" t="s">
        <v>896</v>
      </c>
      <c r="AQ465" s="194">
        <v>3</v>
      </c>
      <c r="AR465" s="195" t="s">
        <v>797</v>
      </c>
      <c r="AS465" s="180">
        <v>0</v>
      </c>
      <c r="AT465" s="181">
        <v>3</v>
      </c>
      <c r="AU465" s="188">
        <v>0</v>
      </c>
      <c r="AV465" s="188">
        <v>0</v>
      </c>
      <c r="AW465" s="188" t="s">
        <v>797</v>
      </c>
      <c r="AX465" s="95" t="s">
        <v>897</v>
      </c>
      <c r="AY465" s="96" t="e">
        <v>#VALUE!</v>
      </c>
      <c r="AZ465" s="97">
        <v>0</v>
      </c>
    </row>
    <row r="466" spans="3:52" ht="15" customHeight="1" x14ac:dyDescent="0.25">
      <c r="C466" s="90">
        <f t="shared" si="146"/>
        <v>326</v>
      </c>
      <c r="D466" s="3" t="s">
        <v>466</v>
      </c>
      <c r="E466" s="225" t="str">
        <f>_xlfn.XLOOKUP(D466, '[1]Парный рейтинг'!$D$10:$D$826,'[1]Парный рейтинг'!$P$10:$P$826, "")</f>
        <v/>
      </c>
      <c r="F466" s="172" t="str">
        <f t="shared" si="148"/>
        <v/>
      </c>
      <c r="G466" s="207" t="e">
        <f t="shared" si="149"/>
        <v>#VALUE!</v>
      </c>
      <c r="H466" s="176" t="str">
        <f t="shared" si="147"/>
        <v/>
      </c>
      <c r="I466" s="27" t="str">
        <f t="shared" si="150"/>
        <v>3,0</v>
      </c>
      <c r="J466" s="208">
        <v>3</v>
      </c>
      <c r="K466" s="24" t="s">
        <v>797</v>
      </c>
      <c r="L466" s="2">
        <f t="shared" si="151"/>
        <v>0</v>
      </c>
      <c r="M466" s="5">
        <f t="shared" si="152"/>
        <v>3</v>
      </c>
      <c r="N466" s="196">
        <f t="shared" si="153"/>
        <v>0</v>
      </c>
      <c r="O466" s="196">
        <f t="shared" si="154"/>
        <v>0</v>
      </c>
      <c r="P466" s="17" t="str">
        <f t="shared" si="155"/>
        <v/>
      </c>
      <c r="Q466" s="16" t="str">
        <f t="shared" si="156"/>
        <v>n/a</v>
      </c>
      <c r="R466" s="10" t="e">
        <f t="shared" si="157"/>
        <v>#VALUE!</v>
      </c>
      <c r="S466" s="25">
        <f t="shared" si="158"/>
        <v>0</v>
      </c>
      <c r="T466" s="11">
        <f t="shared" si="159"/>
        <v>0</v>
      </c>
      <c r="U466" s="12" t="str">
        <f t="shared" si="160"/>
        <v xml:space="preserve"> </v>
      </c>
      <c r="V466" s="13">
        <f t="shared" si="161"/>
        <v>0</v>
      </c>
      <c r="W466" s="53">
        <f t="shared" si="162"/>
        <v>0</v>
      </c>
      <c r="X466" s="54">
        <f t="shared" si="163"/>
        <v>0</v>
      </c>
      <c r="Y466" s="15" t="str">
        <f t="shared" si="164"/>
        <v>-</v>
      </c>
      <c r="Z466" s="54" t="s">
        <v>797</v>
      </c>
      <c r="AA466" s="12">
        <v>0</v>
      </c>
      <c r="AB466" s="54" t="s">
        <v>797</v>
      </c>
      <c r="AC466" s="12">
        <v>0</v>
      </c>
      <c r="AD466" s="54" t="s">
        <v>797</v>
      </c>
      <c r="AE466" s="12">
        <v>0</v>
      </c>
      <c r="AF466" s="54" t="s">
        <v>797</v>
      </c>
      <c r="AG466" s="12">
        <v>0</v>
      </c>
      <c r="AH466" s="54" t="s">
        <v>797</v>
      </c>
      <c r="AI466" s="12">
        <v>0</v>
      </c>
      <c r="AJ466" s="54" t="s">
        <v>797</v>
      </c>
      <c r="AK466" s="12">
        <v>0</v>
      </c>
      <c r="AL466" s="54" t="s">
        <v>797</v>
      </c>
      <c r="AM466" s="12">
        <v>0</v>
      </c>
      <c r="AN466" s="54" t="s">
        <v>797</v>
      </c>
      <c r="AO466" s="12">
        <v>0</v>
      </c>
      <c r="AP466" s="183" t="s">
        <v>896</v>
      </c>
      <c r="AQ466" s="194">
        <v>3</v>
      </c>
      <c r="AR466" s="195" t="s">
        <v>797</v>
      </c>
      <c r="AS466" s="180">
        <v>0</v>
      </c>
      <c r="AT466" s="181">
        <v>3</v>
      </c>
      <c r="AU466" s="188">
        <v>0</v>
      </c>
      <c r="AV466" s="188">
        <v>0</v>
      </c>
      <c r="AW466" s="188" t="s">
        <v>797</v>
      </c>
      <c r="AX466" s="95" t="s">
        <v>897</v>
      </c>
      <c r="AY466" s="96" t="e">
        <v>#VALUE!</v>
      </c>
      <c r="AZ466" s="97">
        <v>0</v>
      </c>
    </row>
    <row r="467" spans="3:52" ht="15" customHeight="1" x14ac:dyDescent="0.25">
      <c r="C467" s="90">
        <f t="shared" si="146"/>
        <v>327</v>
      </c>
      <c r="D467" s="3" t="s">
        <v>448</v>
      </c>
      <c r="E467" s="225" t="str">
        <f>_xlfn.XLOOKUP(D467, '[1]Парный рейтинг'!$D$10:$D$826,'[1]Парный рейтинг'!$P$10:$P$826, "")</f>
        <v/>
      </c>
      <c r="F467" s="172" t="str">
        <f t="shared" si="148"/>
        <v/>
      </c>
      <c r="G467" s="207" t="e">
        <f t="shared" si="149"/>
        <v>#VALUE!</v>
      </c>
      <c r="H467" s="176" t="str">
        <f t="shared" si="147"/>
        <v/>
      </c>
      <c r="I467" s="27" t="str">
        <f t="shared" si="150"/>
        <v>3,0</v>
      </c>
      <c r="J467" s="208">
        <v>3</v>
      </c>
      <c r="K467" s="24" t="s">
        <v>797</v>
      </c>
      <c r="L467" s="2">
        <f t="shared" si="151"/>
        <v>0</v>
      </c>
      <c r="M467" s="5">
        <f t="shared" si="152"/>
        <v>3</v>
      </c>
      <c r="N467" s="196">
        <f t="shared" si="153"/>
        <v>0</v>
      </c>
      <c r="O467" s="196">
        <f t="shared" si="154"/>
        <v>0</v>
      </c>
      <c r="P467" s="17" t="str">
        <f t="shared" si="155"/>
        <v/>
      </c>
      <c r="Q467" s="16" t="str">
        <f t="shared" si="156"/>
        <v>n/a</v>
      </c>
      <c r="R467" s="10" t="e">
        <f t="shared" si="157"/>
        <v>#VALUE!</v>
      </c>
      <c r="S467" s="25">
        <f t="shared" si="158"/>
        <v>0</v>
      </c>
      <c r="T467" s="11">
        <f t="shared" si="159"/>
        <v>0</v>
      </c>
      <c r="U467" s="12" t="str">
        <f t="shared" si="160"/>
        <v xml:space="preserve"> </v>
      </c>
      <c r="V467" s="13">
        <f t="shared" si="161"/>
        <v>0</v>
      </c>
      <c r="W467" s="53">
        <f t="shared" si="162"/>
        <v>0</v>
      </c>
      <c r="X467" s="54">
        <f t="shared" si="163"/>
        <v>0</v>
      </c>
      <c r="Y467" s="15" t="str">
        <f t="shared" si="164"/>
        <v>-</v>
      </c>
      <c r="Z467" s="54" t="s">
        <v>797</v>
      </c>
      <c r="AA467" s="12">
        <v>0</v>
      </c>
      <c r="AB467" s="54" t="s">
        <v>797</v>
      </c>
      <c r="AC467" s="12">
        <v>0</v>
      </c>
      <c r="AD467" s="54" t="s">
        <v>797</v>
      </c>
      <c r="AE467" s="12">
        <v>0</v>
      </c>
      <c r="AF467" s="54" t="s">
        <v>797</v>
      </c>
      <c r="AG467" s="12">
        <v>0</v>
      </c>
      <c r="AH467" s="54" t="s">
        <v>797</v>
      </c>
      <c r="AI467" s="12">
        <v>0</v>
      </c>
      <c r="AJ467" s="54" t="s">
        <v>797</v>
      </c>
      <c r="AK467" s="12">
        <v>0</v>
      </c>
      <c r="AL467" s="54" t="s">
        <v>797</v>
      </c>
      <c r="AM467" s="12">
        <v>0</v>
      </c>
      <c r="AN467" s="54" t="s">
        <v>797</v>
      </c>
      <c r="AO467" s="12">
        <v>0</v>
      </c>
      <c r="AP467" s="183" t="s">
        <v>896</v>
      </c>
      <c r="AQ467" s="194">
        <v>3</v>
      </c>
      <c r="AR467" s="195" t="s">
        <v>797</v>
      </c>
      <c r="AS467" s="180">
        <v>0</v>
      </c>
      <c r="AT467" s="181">
        <v>3</v>
      </c>
      <c r="AU467" s="188">
        <v>0</v>
      </c>
      <c r="AV467" s="188">
        <v>0</v>
      </c>
      <c r="AW467" s="188" t="s">
        <v>797</v>
      </c>
      <c r="AX467" s="95" t="s">
        <v>897</v>
      </c>
      <c r="AY467" s="96" t="e">
        <v>#VALUE!</v>
      </c>
      <c r="AZ467" s="97">
        <v>0</v>
      </c>
    </row>
    <row r="468" spans="3:52" ht="15" customHeight="1" x14ac:dyDescent="0.25">
      <c r="C468" s="90">
        <f t="shared" si="146"/>
        <v>328</v>
      </c>
      <c r="D468" s="3" t="s">
        <v>521</v>
      </c>
      <c r="E468" s="225" t="str">
        <f>_xlfn.XLOOKUP(D468, '[1]Парный рейтинг'!$D$10:$D$826,'[1]Парный рейтинг'!$P$10:$P$826, "")</f>
        <v/>
      </c>
      <c r="F468" s="172" t="str">
        <f t="shared" si="148"/>
        <v/>
      </c>
      <c r="G468" s="207" t="e">
        <f t="shared" si="149"/>
        <v>#VALUE!</v>
      </c>
      <c r="H468" s="176" t="str">
        <f t="shared" si="147"/>
        <v/>
      </c>
      <c r="I468" s="27" t="str">
        <f t="shared" si="150"/>
        <v>3,0</v>
      </c>
      <c r="J468" s="208">
        <v>3</v>
      </c>
      <c r="K468" s="24" t="s">
        <v>797</v>
      </c>
      <c r="L468" s="2">
        <f t="shared" si="151"/>
        <v>0</v>
      </c>
      <c r="M468" s="5">
        <f t="shared" si="152"/>
        <v>3</v>
      </c>
      <c r="N468" s="196">
        <f t="shared" si="153"/>
        <v>0</v>
      </c>
      <c r="O468" s="196">
        <f t="shared" si="154"/>
        <v>0</v>
      </c>
      <c r="P468" s="17" t="str">
        <f t="shared" si="155"/>
        <v/>
      </c>
      <c r="Q468" s="16" t="str">
        <f t="shared" si="156"/>
        <v>n/a</v>
      </c>
      <c r="R468" s="10" t="e">
        <f t="shared" si="157"/>
        <v>#VALUE!</v>
      </c>
      <c r="S468" s="25">
        <f t="shared" si="158"/>
        <v>0</v>
      </c>
      <c r="T468" s="11">
        <f t="shared" si="159"/>
        <v>0</v>
      </c>
      <c r="U468" s="12" t="str">
        <f t="shared" si="160"/>
        <v xml:space="preserve"> </v>
      </c>
      <c r="V468" s="13">
        <f t="shared" si="161"/>
        <v>0</v>
      </c>
      <c r="W468" s="53">
        <f t="shared" si="162"/>
        <v>0</v>
      </c>
      <c r="X468" s="54">
        <f t="shared" si="163"/>
        <v>0</v>
      </c>
      <c r="Y468" s="15" t="str">
        <f t="shared" si="164"/>
        <v>-</v>
      </c>
      <c r="Z468" s="54" t="s">
        <v>797</v>
      </c>
      <c r="AA468" s="12">
        <v>0</v>
      </c>
      <c r="AB468" s="54" t="s">
        <v>797</v>
      </c>
      <c r="AC468" s="12">
        <v>0</v>
      </c>
      <c r="AD468" s="54" t="s">
        <v>797</v>
      </c>
      <c r="AE468" s="12">
        <v>0</v>
      </c>
      <c r="AF468" s="54" t="s">
        <v>797</v>
      </c>
      <c r="AG468" s="12">
        <v>0</v>
      </c>
      <c r="AH468" s="54" t="s">
        <v>797</v>
      </c>
      <c r="AI468" s="12">
        <v>0</v>
      </c>
      <c r="AJ468" s="54" t="s">
        <v>797</v>
      </c>
      <c r="AK468" s="12">
        <v>0</v>
      </c>
      <c r="AL468" s="54" t="s">
        <v>797</v>
      </c>
      <c r="AM468" s="12">
        <v>0</v>
      </c>
      <c r="AN468" s="54" t="s">
        <v>797</v>
      </c>
      <c r="AO468" s="12">
        <v>0</v>
      </c>
      <c r="AP468" s="183" t="s">
        <v>896</v>
      </c>
      <c r="AQ468" s="194">
        <v>3</v>
      </c>
      <c r="AR468" s="195" t="s">
        <v>797</v>
      </c>
      <c r="AS468" s="180">
        <v>0</v>
      </c>
      <c r="AT468" s="181">
        <v>3</v>
      </c>
      <c r="AU468" s="188">
        <v>0</v>
      </c>
      <c r="AV468" s="188">
        <v>0</v>
      </c>
      <c r="AW468" s="188" t="s">
        <v>797</v>
      </c>
      <c r="AX468" s="95" t="s">
        <v>897</v>
      </c>
      <c r="AY468" s="96" t="e">
        <v>#VALUE!</v>
      </c>
      <c r="AZ468" s="97">
        <v>0</v>
      </c>
    </row>
    <row r="469" spans="3:52" ht="15" customHeight="1" x14ac:dyDescent="0.25">
      <c r="C469" s="90">
        <f t="shared" si="146"/>
        <v>329</v>
      </c>
      <c r="D469" s="3" t="s">
        <v>522</v>
      </c>
      <c r="E469" s="225" t="str">
        <f>_xlfn.XLOOKUP(D469, '[1]Парный рейтинг'!$D$10:$D$826,'[1]Парный рейтинг'!$P$10:$P$826, "")</f>
        <v/>
      </c>
      <c r="F469" s="172" t="str">
        <f t="shared" si="148"/>
        <v/>
      </c>
      <c r="G469" s="207" t="e">
        <f t="shared" si="149"/>
        <v>#VALUE!</v>
      </c>
      <c r="H469" s="176" t="str">
        <f t="shared" si="147"/>
        <v/>
      </c>
      <c r="I469" s="27" t="str">
        <f t="shared" si="150"/>
        <v>3,0</v>
      </c>
      <c r="J469" s="208">
        <v>3</v>
      </c>
      <c r="K469" s="24" t="s">
        <v>797</v>
      </c>
      <c r="L469" s="2">
        <f t="shared" si="151"/>
        <v>0</v>
      </c>
      <c r="M469" s="5">
        <f t="shared" si="152"/>
        <v>3</v>
      </c>
      <c r="N469" s="196">
        <f t="shared" si="153"/>
        <v>0</v>
      </c>
      <c r="O469" s="196">
        <f t="shared" si="154"/>
        <v>0</v>
      </c>
      <c r="P469" s="17" t="str">
        <f t="shared" si="155"/>
        <v/>
      </c>
      <c r="Q469" s="16" t="str">
        <f t="shared" si="156"/>
        <v>n/a</v>
      </c>
      <c r="R469" s="10" t="e">
        <f t="shared" si="157"/>
        <v>#VALUE!</v>
      </c>
      <c r="S469" s="25">
        <f t="shared" si="158"/>
        <v>0</v>
      </c>
      <c r="T469" s="11">
        <f t="shared" si="159"/>
        <v>0</v>
      </c>
      <c r="U469" s="12" t="str">
        <f t="shared" si="160"/>
        <v xml:space="preserve"> </v>
      </c>
      <c r="V469" s="13">
        <f t="shared" si="161"/>
        <v>0</v>
      </c>
      <c r="W469" s="53">
        <f t="shared" si="162"/>
        <v>0</v>
      </c>
      <c r="X469" s="54">
        <f t="shared" si="163"/>
        <v>0</v>
      </c>
      <c r="Y469" s="15" t="str">
        <f t="shared" si="164"/>
        <v>-</v>
      </c>
      <c r="Z469" s="54" t="s">
        <v>797</v>
      </c>
      <c r="AA469" s="12">
        <v>0</v>
      </c>
      <c r="AB469" s="54" t="s">
        <v>797</v>
      </c>
      <c r="AC469" s="12">
        <v>0</v>
      </c>
      <c r="AD469" s="54" t="s">
        <v>797</v>
      </c>
      <c r="AE469" s="12">
        <v>0</v>
      </c>
      <c r="AF469" s="54" t="s">
        <v>797</v>
      </c>
      <c r="AG469" s="12">
        <v>0</v>
      </c>
      <c r="AH469" s="54" t="s">
        <v>797</v>
      </c>
      <c r="AI469" s="12">
        <v>0</v>
      </c>
      <c r="AJ469" s="54" t="s">
        <v>797</v>
      </c>
      <c r="AK469" s="12">
        <v>0</v>
      </c>
      <c r="AL469" s="54" t="s">
        <v>797</v>
      </c>
      <c r="AM469" s="12">
        <v>0</v>
      </c>
      <c r="AN469" s="54" t="s">
        <v>797</v>
      </c>
      <c r="AO469" s="12">
        <v>0</v>
      </c>
      <c r="AP469" s="183" t="s">
        <v>896</v>
      </c>
      <c r="AQ469" s="194">
        <v>3</v>
      </c>
      <c r="AR469" s="195" t="s">
        <v>797</v>
      </c>
      <c r="AS469" s="180">
        <v>0</v>
      </c>
      <c r="AT469" s="181">
        <v>3</v>
      </c>
      <c r="AU469" s="188">
        <v>0</v>
      </c>
      <c r="AV469" s="188">
        <v>0</v>
      </c>
      <c r="AW469" s="188" t="s">
        <v>797</v>
      </c>
      <c r="AX469" s="95" t="s">
        <v>897</v>
      </c>
      <c r="AY469" s="96" t="e">
        <v>#VALUE!</v>
      </c>
      <c r="AZ469" s="97">
        <v>0</v>
      </c>
    </row>
    <row r="470" spans="3:52" ht="15" customHeight="1" x14ac:dyDescent="0.25">
      <c r="C470" s="90">
        <f t="shared" si="146"/>
        <v>330</v>
      </c>
      <c r="D470" s="3" t="s">
        <v>523</v>
      </c>
      <c r="E470" s="225" t="str">
        <f>_xlfn.XLOOKUP(D470, '[1]Парный рейтинг'!$D$10:$D$826,'[1]Парный рейтинг'!$P$10:$P$826, "")</f>
        <v/>
      </c>
      <c r="F470" s="172" t="str">
        <f t="shared" si="148"/>
        <v/>
      </c>
      <c r="G470" s="207" t="e">
        <f t="shared" si="149"/>
        <v>#VALUE!</v>
      </c>
      <c r="H470" s="176" t="str">
        <f t="shared" si="147"/>
        <v/>
      </c>
      <c r="I470" s="27" t="str">
        <f t="shared" si="150"/>
        <v>3,0</v>
      </c>
      <c r="J470" s="208">
        <v>3</v>
      </c>
      <c r="K470" s="24" t="s">
        <v>797</v>
      </c>
      <c r="L470" s="2">
        <f t="shared" si="151"/>
        <v>0</v>
      </c>
      <c r="M470" s="5">
        <f t="shared" si="152"/>
        <v>3</v>
      </c>
      <c r="N470" s="196">
        <f t="shared" si="153"/>
        <v>0</v>
      </c>
      <c r="O470" s="196">
        <f t="shared" si="154"/>
        <v>0</v>
      </c>
      <c r="P470" s="17" t="str">
        <f t="shared" si="155"/>
        <v/>
      </c>
      <c r="Q470" s="16" t="str">
        <f t="shared" si="156"/>
        <v>n/a</v>
      </c>
      <c r="R470" s="10" t="e">
        <f t="shared" si="157"/>
        <v>#VALUE!</v>
      </c>
      <c r="S470" s="25">
        <f t="shared" si="158"/>
        <v>0</v>
      </c>
      <c r="T470" s="11">
        <f t="shared" si="159"/>
        <v>0</v>
      </c>
      <c r="U470" s="12" t="str">
        <f t="shared" si="160"/>
        <v xml:space="preserve"> </v>
      </c>
      <c r="V470" s="13">
        <f t="shared" si="161"/>
        <v>0</v>
      </c>
      <c r="W470" s="53">
        <f t="shared" si="162"/>
        <v>0</v>
      </c>
      <c r="X470" s="54">
        <f t="shared" si="163"/>
        <v>0</v>
      </c>
      <c r="Y470" s="15" t="str">
        <f t="shared" si="164"/>
        <v>-</v>
      </c>
      <c r="Z470" s="54" t="s">
        <v>797</v>
      </c>
      <c r="AA470" s="12">
        <v>0</v>
      </c>
      <c r="AB470" s="54" t="s">
        <v>797</v>
      </c>
      <c r="AC470" s="12">
        <v>0</v>
      </c>
      <c r="AD470" s="54" t="s">
        <v>797</v>
      </c>
      <c r="AE470" s="12">
        <v>0</v>
      </c>
      <c r="AF470" s="54" t="s">
        <v>797</v>
      </c>
      <c r="AG470" s="12">
        <v>0</v>
      </c>
      <c r="AH470" s="54" t="s">
        <v>797</v>
      </c>
      <c r="AI470" s="12">
        <v>0</v>
      </c>
      <c r="AJ470" s="54" t="s">
        <v>797</v>
      </c>
      <c r="AK470" s="12">
        <v>0</v>
      </c>
      <c r="AL470" s="54" t="s">
        <v>797</v>
      </c>
      <c r="AM470" s="12">
        <v>0</v>
      </c>
      <c r="AN470" s="54" t="s">
        <v>797</v>
      </c>
      <c r="AO470" s="12">
        <v>0</v>
      </c>
      <c r="AP470" s="183" t="s">
        <v>896</v>
      </c>
      <c r="AQ470" s="194">
        <v>3</v>
      </c>
      <c r="AR470" s="195" t="s">
        <v>797</v>
      </c>
      <c r="AS470" s="180">
        <v>0</v>
      </c>
      <c r="AT470" s="181">
        <v>3</v>
      </c>
      <c r="AU470" s="188">
        <v>0</v>
      </c>
      <c r="AV470" s="188">
        <v>0</v>
      </c>
      <c r="AW470" s="188" t="s">
        <v>797</v>
      </c>
      <c r="AX470" s="95" t="s">
        <v>897</v>
      </c>
      <c r="AY470" s="96" t="e">
        <v>#VALUE!</v>
      </c>
      <c r="AZ470" s="97">
        <v>0</v>
      </c>
    </row>
    <row r="471" spans="3:52" ht="15" customHeight="1" x14ac:dyDescent="0.25">
      <c r="C471" s="90">
        <f t="shared" si="146"/>
        <v>331</v>
      </c>
      <c r="D471" s="3" t="s">
        <v>524</v>
      </c>
      <c r="E471" s="225" t="str">
        <f>_xlfn.XLOOKUP(D471, '[1]Парный рейтинг'!$D$10:$D$826,'[1]Парный рейтинг'!$P$10:$P$826, "")</f>
        <v/>
      </c>
      <c r="F471" s="172" t="str">
        <f t="shared" si="148"/>
        <v/>
      </c>
      <c r="G471" s="207" t="e">
        <f t="shared" si="149"/>
        <v>#VALUE!</v>
      </c>
      <c r="H471" s="176" t="str">
        <f t="shared" si="147"/>
        <v/>
      </c>
      <c r="I471" s="27" t="str">
        <f t="shared" si="150"/>
        <v>3,0</v>
      </c>
      <c r="J471" s="208">
        <v>3</v>
      </c>
      <c r="K471" s="24" t="s">
        <v>797</v>
      </c>
      <c r="L471" s="2">
        <f t="shared" si="151"/>
        <v>0</v>
      </c>
      <c r="M471" s="5">
        <f t="shared" si="152"/>
        <v>3</v>
      </c>
      <c r="N471" s="196">
        <f t="shared" si="153"/>
        <v>0</v>
      </c>
      <c r="O471" s="196">
        <f t="shared" si="154"/>
        <v>0</v>
      </c>
      <c r="P471" s="17" t="str">
        <f t="shared" si="155"/>
        <v/>
      </c>
      <c r="Q471" s="16" t="str">
        <f t="shared" si="156"/>
        <v>n/a</v>
      </c>
      <c r="R471" s="10" t="e">
        <f t="shared" si="157"/>
        <v>#VALUE!</v>
      </c>
      <c r="S471" s="25">
        <f t="shared" si="158"/>
        <v>0</v>
      </c>
      <c r="T471" s="11">
        <f t="shared" si="159"/>
        <v>0</v>
      </c>
      <c r="U471" s="12" t="str">
        <f t="shared" si="160"/>
        <v xml:space="preserve"> </v>
      </c>
      <c r="V471" s="13">
        <f t="shared" si="161"/>
        <v>0</v>
      </c>
      <c r="W471" s="53">
        <f t="shared" si="162"/>
        <v>0</v>
      </c>
      <c r="X471" s="54">
        <f t="shared" si="163"/>
        <v>0</v>
      </c>
      <c r="Y471" s="15" t="str">
        <f t="shared" si="164"/>
        <v>-</v>
      </c>
      <c r="Z471" s="54" t="s">
        <v>797</v>
      </c>
      <c r="AA471" s="12">
        <v>0</v>
      </c>
      <c r="AB471" s="54" t="s">
        <v>797</v>
      </c>
      <c r="AC471" s="12">
        <v>0</v>
      </c>
      <c r="AD471" s="54" t="s">
        <v>797</v>
      </c>
      <c r="AE471" s="12">
        <v>0</v>
      </c>
      <c r="AF471" s="54" t="s">
        <v>797</v>
      </c>
      <c r="AG471" s="12">
        <v>0</v>
      </c>
      <c r="AH471" s="54" t="s">
        <v>797</v>
      </c>
      <c r="AI471" s="12">
        <v>0</v>
      </c>
      <c r="AJ471" s="54" t="s">
        <v>797</v>
      </c>
      <c r="AK471" s="12">
        <v>0</v>
      </c>
      <c r="AL471" s="54" t="s">
        <v>797</v>
      </c>
      <c r="AM471" s="12">
        <v>0</v>
      </c>
      <c r="AN471" s="54" t="s">
        <v>797</v>
      </c>
      <c r="AO471" s="12">
        <v>0</v>
      </c>
      <c r="AP471" s="183" t="s">
        <v>896</v>
      </c>
      <c r="AQ471" s="194">
        <v>3</v>
      </c>
      <c r="AR471" s="195" t="s">
        <v>797</v>
      </c>
      <c r="AS471" s="180">
        <v>0</v>
      </c>
      <c r="AT471" s="181">
        <v>3</v>
      </c>
      <c r="AU471" s="188">
        <v>0</v>
      </c>
      <c r="AV471" s="188">
        <v>0</v>
      </c>
      <c r="AW471" s="188" t="s">
        <v>797</v>
      </c>
      <c r="AX471" s="95" t="s">
        <v>897</v>
      </c>
      <c r="AY471" s="96" t="e">
        <v>#VALUE!</v>
      </c>
      <c r="AZ471" s="97">
        <v>0</v>
      </c>
    </row>
    <row r="472" spans="3:52" ht="15" customHeight="1" x14ac:dyDescent="0.25">
      <c r="C472" s="90">
        <f t="shared" si="146"/>
        <v>332</v>
      </c>
      <c r="D472" s="3" t="s">
        <v>366</v>
      </c>
      <c r="E472" s="225" t="str">
        <f>_xlfn.XLOOKUP(D472, '[1]Парный рейтинг'!$D$10:$D$826,'[1]Парный рейтинг'!$P$10:$P$826, "")</f>
        <v/>
      </c>
      <c r="F472" s="172" t="str">
        <f t="shared" si="148"/>
        <v/>
      </c>
      <c r="G472" s="207" t="e">
        <f t="shared" si="149"/>
        <v>#VALUE!</v>
      </c>
      <c r="H472" s="176" t="str">
        <f t="shared" si="147"/>
        <v/>
      </c>
      <c r="I472" s="27" t="str">
        <f t="shared" si="150"/>
        <v>3,0</v>
      </c>
      <c r="J472" s="208">
        <v>3</v>
      </c>
      <c r="K472" s="24" t="s">
        <v>797</v>
      </c>
      <c r="L472" s="2">
        <f t="shared" si="151"/>
        <v>0</v>
      </c>
      <c r="M472" s="5">
        <f t="shared" si="152"/>
        <v>3</v>
      </c>
      <c r="N472" s="196">
        <f t="shared" si="153"/>
        <v>0</v>
      </c>
      <c r="O472" s="196">
        <f t="shared" si="154"/>
        <v>0</v>
      </c>
      <c r="P472" s="17" t="str">
        <f t="shared" si="155"/>
        <v/>
      </c>
      <c r="Q472" s="16" t="str">
        <f t="shared" si="156"/>
        <v>n/a</v>
      </c>
      <c r="R472" s="10" t="e">
        <f t="shared" si="157"/>
        <v>#VALUE!</v>
      </c>
      <c r="S472" s="25">
        <f t="shared" si="158"/>
        <v>0</v>
      </c>
      <c r="T472" s="11">
        <f t="shared" si="159"/>
        <v>0</v>
      </c>
      <c r="U472" s="12" t="str">
        <f t="shared" si="160"/>
        <v xml:space="preserve"> </v>
      </c>
      <c r="V472" s="13">
        <f t="shared" si="161"/>
        <v>0</v>
      </c>
      <c r="W472" s="53">
        <f t="shared" si="162"/>
        <v>0</v>
      </c>
      <c r="X472" s="54">
        <f t="shared" si="163"/>
        <v>0</v>
      </c>
      <c r="Y472" s="15" t="str">
        <f t="shared" si="164"/>
        <v>-</v>
      </c>
      <c r="Z472" s="54" t="s">
        <v>797</v>
      </c>
      <c r="AA472" s="12">
        <v>0</v>
      </c>
      <c r="AB472" s="54" t="s">
        <v>797</v>
      </c>
      <c r="AC472" s="12">
        <v>0</v>
      </c>
      <c r="AD472" s="54" t="s">
        <v>797</v>
      </c>
      <c r="AE472" s="12">
        <v>0</v>
      </c>
      <c r="AF472" s="54" t="s">
        <v>797</v>
      </c>
      <c r="AG472" s="12">
        <v>0</v>
      </c>
      <c r="AH472" s="54" t="s">
        <v>797</v>
      </c>
      <c r="AI472" s="12">
        <v>0</v>
      </c>
      <c r="AJ472" s="54" t="s">
        <v>797</v>
      </c>
      <c r="AK472" s="12">
        <v>0</v>
      </c>
      <c r="AL472" s="54" t="s">
        <v>797</v>
      </c>
      <c r="AM472" s="12">
        <v>0</v>
      </c>
      <c r="AN472" s="54" t="s">
        <v>797</v>
      </c>
      <c r="AO472" s="12">
        <v>0</v>
      </c>
      <c r="AP472" s="183" t="s">
        <v>896</v>
      </c>
      <c r="AQ472" s="194">
        <v>3</v>
      </c>
      <c r="AR472" s="195" t="s">
        <v>797</v>
      </c>
      <c r="AS472" s="180">
        <v>0</v>
      </c>
      <c r="AT472" s="181">
        <v>3</v>
      </c>
      <c r="AU472" s="188">
        <v>0</v>
      </c>
      <c r="AV472" s="188">
        <v>0</v>
      </c>
      <c r="AW472" s="188" t="s">
        <v>797</v>
      </c>
      <c r="AX472" s="95" t="s">
        <v>897</v>
      </c>
      <c r="AY472" s="96" t="e">
        <v>#VALUE!</v>
      </c>
      <c r="AZ472" s="97">
        <v>0</v>
      </c>
    </row>
    <row r="473" spans="3:52" ht="15" customHeight="1" x14ac:dyDescent="0.25">
      <c r="C473" s="90">
        <f t="shared" si="146"/>
        <v>333</v>
      </c>
      <c r="D473" s="3" t="s">
        <v>525</v>
      </c>
      <c r="E473" s="225" t="str">
        <f>_xlfn.XLOOKUP(D473, '[1]Парный рейтинг'!$D$10:$D$826,'[1]Парный рейтинг'!$P$10:$P$826, "")</f>
        <v/>
      </c>
      <c r="F473" s="172" t="str">
        <f t="shared" si="148"/>
        <v/>
      </c>
      <c r="G473" s="207" t="e">
        <f t="shared" si="149"/>
        <v>#VALUE!</v>
      </c>
      <c r="H473" s="176" t="str">
        <f t="shared" si="147"/>
        <v/>
      </c>
      <c r="I473" s="27" t="str">
        <f t="shared" si="150"/>
        <v>3,0</v>
      </c>
      <c r="J473" s="208">
        <v>3</v>
      </c>
      <c r="K473" s="24" t="s">
        <v>797</v>
      </c>
      <c r="L473" s="2">
        <f t="shared" si="151"/>
        <v>0</v>
      </c>
      <c r="M473" s="5">
        <f t="shared" si="152"/>
        <v>3</v>
      </c>
      <c r="N473" s="196">
        <f t="shared" si="153"/>
        <v>0</v>
      </c>
      <c r="O473" s="196">
        <f t="shared" si="154"/>
        <v>0</v>
      </c>
      <c r="P473" s="17" t="str">
        <f t="shared" si="155"/>
        <v/>
      </c>
      <c r="Q473" s="16" t="str">
        <f t="shared" si="156"/>
        <v>n/a</v>
      </c>
      <c r="R473" s="10" t="e">
        <f t="shared" si="157"/>
        <v>#VALUE!</v>
      </c>
      <c r="S473" s="25">
        <f t="shared" si="158"/>
        <v>0</v>
      </c>
      <c r="T473" s="11">
        <f t="shared" si="159"/>
        <v>0</v>
      </c>
      <c r="U473" s="12" t="str">
        <f t="shared" si="160"/>
        <v xml:space="preserve"> </v>
      </c>
      <c r="V473" s="13">
        <f t="shared" si="161"/>
        <v>0</v>
      </c>
      <c r="W473" s="53">
        <f t="shared" si="162"/>
        <v>0</v>
      </c>
      <c r="X473" s="54">
        <f t="shared" si="163"/>
        <v>0</v>
      </c>
      <c r="Y473" s="15" t="str">
        <f t="shared" si="164"/>
        <v>-</v>
      </c>
      <c r="Z473" s="54" t="s">
        <v>797</v>
      </c>
      <c r="AA473" s="12">
        <v>0</v>
      </c>
      <c r="AB473" s="54" t="s">
        <v>797</v>
      </c>
      <c r="AC473" s="12">
        <v>0</v>
      </c>
      <c r="AD473" s="54" t="s">
        <v>797</v>
      </c>
      <c r="AE473" s="12">
        <v>0</v>
      </c>
      <c r="AF473" s="54" t="s">
        <v>797</v>
      </c>
      <c r="AG473" s="12">
        <v>0</v>
      </c>
      <c r="AH473" s="54" t="s">
        <v>797</v>
      </c>
      <c r="AI473" s="12">
        <v>0</v>
      </c>
      <c r="AJ473" s="54" t="s">
        <v>797</v>
      </c>
      <c r="AK473" s="12">
        <v>0</v>
      </c>
      <c r="AL473" s="54" t="s">
        <v>797</v>
      </c>
      <c r="AM473" s="12">
        <v>0</v>
      </c>
      <c r="AN473" s="54" t="s">
        <v>797</v>
      </c>
      <c r="AO473" s="12">
        <v>0</v>
      </c>
      <c r="AP473" s="183" t="s">
        <v>896</v>
      </c>
      <c r="AQ473" s="194">
        <v>3</v>
      </c>
      <c r="AR473" s="195" t="s">
        <v>797</v>
      </c>
      <c r="AS473" s="180">
        <v>0</v>
      </c>
      <c r="AT473" s="181">
        <v>3</v>
      </c>
      <c r="AU473" s="188">
        <v>0</v>
      </c>
      <c r="AV473" s="188">
        <v>0</v>
      </c>
      <c r="AW473" s="188" t="s">
        <v>797</v>
      </c>
      <c r="AX473" s="95" t="s">
        <v>897</v>
      </c>
      <c r="AY473" s="96" t="e">
        <v>#VALUE!</v>
      </c>
      <c r="AZ473" s="97">
        <v>0</v>
      </c>
    </row>
    <row r="474" spans="3:52" ht="15" customHeight="1" x14ac:dyDescent="0.25">
      <c r="C474" s="90">
        <f t="shared" si="146"/>
        <v>334</v>
      </c>
      <c r="D474" s="3" t="s">
        <v>526</v>
      </c>
      <c r="E474" s="225" t="str">
        <f>_xlfn.XLOOKUP(D474, '[1]Парный рейтинг'!$D$10:$D$826,'[1]Парный рейтинг'!$P$10:$P$826, "")</f>
        <v/>
      </c>
      <c r="F474" s="172" t="str">
        <f t="shared" si="148"/>
        <v/>
      </c>
      <c r="G474" s="207" t="e">
        <f t="shared" si="149"/>
        <v>#VALUE!</v>
      </c>
      <c r="H474" s="176" t="str">
        <f t="shared" si="147"/>
        <v/>
      </c>
      <c r="I474" s="27" t="str">
        <f t="shared" si="150"/>
        <v>3,0</v>
      </c>
      <c r="J474" s="208">
        <v>3</v>
      </c>
      <c r="K474" s="24" t="s">
        <v>797</v>
      </c>
      <c r="L474" s="2">
        <f t="shared" si="151"/>
        <v>0</v>
      </c>
      <c r="M474" s="5">
        <f t="shared" si="152"/>
        <v>3</v>
      </c>
      <c r="N474" s="196">
        <f t="shared" si="153"/>
        <v>0</v>
      </c>
      <c r="O474" s="196">
        <f t="shared" si="154"/>
        <v>0</v>
      </c>
      <c r="P474" s="17" t="str">
        <f t="shared" si="155"/>
        <v/>
      </c>
      <c r="Q474" s="16" t="str">
        <f t="shared" si="156"/>
        <v>n/a</v>
      </c>
      <c r="R474" s="10" t="e">
        <f t="shared" si="157"/>
        <v>#VALUE!</v>
      </c>
      <c r="S474" s="25">
        <f t="shared" si="158"/>
        <v>0</v>
      </c>
      <c r="T474" s="11">
        <f t="shared" si="159"/>
        <v>0</v>
      </c>
      <c r="U474" s="12" t="str">
        <f t="shared" si="160"/>
        <v xml:space="preserve"> </v>
      </c>
      <c r="V474" s="13">
        <f t="shared" si="161"/>
        <v>0</v>
      </c>
      <c r="W474" s="53">
        <f t="shared" si="162"/>
        <v>0</v>
      </c>
      <c r="X474" s="54">
        <f t="shared" si="163"/>
        <v>0</v>
      </c>
      <c r="Y474" s="15" t="str">
        <f t="shared" si="164"/>
        <v>-</v>
      </c>
      <c r="Z474" s="54" t="s">
        <v>797</v>
      </c>
      <c r="AA474" s="12">
        <v>0</v>
      </c>
      <c r="AB474" s="54" t="s">
        <v>797</v>
      </c>
      <c r="AC474" s="12">
        <v>0</v>
      </c>
      <c r="AD474" s="54" t="s">
        <v>797</v>
      </c>
      <c r="AE474" s="12">
        <v>0</v>
      </c>
      <c r="AF474" s="54" t="s">
        <v>797</v>
      </c>
      <c r="AG474" s="12">
        <v>0</v>
      </c>
      <c r="AH474" s="54" t="s">
        <v>797</v>
      </c>
      <c r="AI474" s="12">
        <v>0</v>
      </c>
      <c r="AJ474" s="54" t="s">
        <v>797</v>
      </c>
      <c r="AK474" s="12">
        <v>0</v>
      </c>
      <c r="AL474" s="54" t="s">
        <v>797</v>
      </c>
      <c r="AM474" s="12">
        <v>0</v>
      </c>
      <c r="AN474" s="54" t="s">
        <v>797</v>
      </c>
      <c r="AO474" s="12">
        <v>0</v>
      </c>
      <c r="AP474" s="183" t="s">
        <v>896</v>
      </c>
      <c r="AQ474" s="194">
        <v>3</v>
      </c>
      <c r="AR474" s="195" t="s">
        <v>797</v>
      </c>
      <c r="AS474" s="180">
        <v>0</v>
      </c>
      <c r="AT474" s="181">
        <v>3</v>
      </c>
      <c r="AU474" s="188">
        <v>0</v>
      </c>
      <c r="AV474" s="188">
        <v>0</v>
      </c>
      <c r="AW474" s="188" t="s">
        <v>797</v>
      </c>
      <c r="AX474" s="95" t="s">
        <v>897</v>
      </c>
      <c r="AY474" s="96" t="e">
        <v>#VALUE!</v>
      </c>
      <c r="AZ474" s="97">
        <v>0</v>
      </c>
    </row>
    <row r="475" spans="3:52" ht="15" customHeight="1" x14ac:dyDescent="0.25">
      <c r="C475" s="90">
        <f t="shared" si="146"/>
        <v>335</v>
      </c>
      <c r="D475" s="3" t="s">
        <v>527</v>
      </c>
      <c r="E475" s="225" t="str">
        <f>_xlfn.XLOOKUP(D475, '[1]Парный рейтинг'!$D$10:$D$826,'[1]Парный рейтинг'!$P$10:$P$826, "")</f>
        <v/>
      </c>
      <c r="F475" s="172" t="str">
        <f t="shared" si="148"/>
        <v/>
      </c>
      <c r="G475" s="207" t="e">
        <f t="shared" si="149"/>
        <v>#VALUE!</v>
      </c>
      <c r="H475" s="176" t="str">
        <f t="shared" si="147"/>
        <v/>
      </c>
      <c r="I475" s="27" t="str">
        <f t="shared" si="150"/>
        <v>3,0</v>
      </c>
      <c r="J475" s="208">
        <v>3</v>
      </c>
      <c r="K475" s="24" t="s">
        <v>797</v>
      </c>
      <c r="L475" s="2">
        <f t="shared" si="151"/>
        <v>0</v>
      </c>
      <c r="M475" s="5">
        <f t="shared" si="152"/>
        <v>3</v>
      </c>
      <c r="N475" s="196">
        <f t="shared" si="153"/>
        <v>0</v>
      </c>
      <c r="O475" s="196">
        <f t="shared" si="154"/>
        <v>0</v>
      </c>
      <c r="P475" s="17" t="str">
        <f t="shared" si="155"/>
        <v/>
      </c>
      <c r="Q475" s="16" t="str">
        <f t="shared" si="156"/>
        <v>n/a</v>
      </c>
      <c r="R475" s="10" t="e">
        <f t="shared" si="157"/>
        <v>#VALUE!</v>
      </c>
      <c r="S475" s="25">
        <f t="shared" si="158"/>
        <v>0</v>
      </c>
      <c r="T475" s="11">
        <f t="shared" si="159"/>
        <v>0</v>
      </c>
      <c r="U475" s="12" t="str">
        <f t="shared" si="160"/>
        <v xml:space="preserve"> </v>
      </c>
      <c r="V475" s="13">
        <f t="shared" si="161"/>
        <v>0</v>
      </c>
      <c r="W475" s="53">
        <f t="shared" si="162"/>
        <v>0</v>
      </c>
      <c r="X475" s="54">
        <f t="shared" si="163"/>
        <v>0</v>
      </c>
      <c r="Y475" s="15" t="str">
        <f t="shared" si="164"/>
        <v>-</v>
      </c>
      <c r="Z475" s="54" t="s">
        <v>797</v>
      </c>
      <c r="AA475" s="12">
        <v>0</v>
      </c>
      <c r="AB475" s="54" t="s">
        <v>797</v>
      </c>
      <c r="AC475" s="12">
        <v>0</v>
      </c>
      <c r="AD475" s="54" t="s">
        <v>797</v>
      </c>
      <c r="AE475" s="12">
        <v>0</v>
      </c>
      <c r="AF475" s="54" t="s">
        <v>797</v>
      </c>
      <c r="AG475" s="12">
        <v>0</v>
      </c>
      <c r="AH475" s="54" t="s">
        <v>797</v>
      </c>
      <c r="AI475" s="12">
        <v>0</v>
      </c>
      <c r="AJ475" s="54" t="s">
        <v>797</v>
      </c>
      <c r="AK475" s="12">
        <v>0</v>
      </c>
      <c r="AL475" s="54" t="s">
        <v>797</v>
      </c>
      <c r="AM475" s="12">
        <v>0</v>
      </c>
      <c r="AN475" s="54" t="s">
        <v>797</v>
      </c>
      <c r="AO475" s="12">
        <v>0</v>
      </c>
      <c r="AP475" s="183" t="s">
        <v>896</v>
      </c>
      <c r="AQ475" s="194">
        <v>3</v>
      </c>
      <c r="AR475" s="195" t="s">
        <v>797</v>
      </c>
      <c r="AS475" s="180">
        <v>0</v>
      </c>
      <c r="AT475" s="181">
        <v>3</v>
      </c>
      <c r="AU475" s="188">
        <v>0</v>
      </c>
      <c r="AV475" s="188">
        <v>0</v>
      </c>
      <c r="AW475" s="188" t="s">
        <v>797</v>
      </c>
      <c r="AX475" s="95" t="s">
        <v>897</v>
      </c>
      <c r="AY475" s="96" t="e">
        <v>#VALUE!</v>
      </c>
      <c r="AZ475" s="97">
        <v>0</v>
      </c>
    </row>
    <row r="476" spans="3:52" ht="15" customHeight="1" x14ac:dyDescent="0.25">
      <c r="C476" s="90">
        <f t="shared" si="146"/>
        <v>336</v>
      </c>
      <c r="D476" s="3" t="s">
        <v>487</v>
      </c>
      <c r="E476" s="225" t="str">
        <f>_xlfn.XLOOKUP(D476, '[1]Парный рейтинг'!$D$10:$D$826,'[1]Парный рейтинг'!$P$10:$P$826, "")</f>
        <v/>
      </c>
      <c r="F476" s="172" t="str">
        <f t="shared" si="148"/>
        <v/>
      </c>
      <c r="G476" s="207" t="e">
        <f t="shared" si="149"/>
        <v>#VALUE!</v>
      </c>
      <c r="H476" s="176" t="str">
        <f t="shared" si="147"/>
        <v/>
      </c>
      <c r="I476" s="27" t="str">
        <f t="shared" si="150"/>
        <v>3,0</v>
      </c>
      <c r="J476" s="208">
        <v>3</v>
      </c>
      <c r="K476" s="24" t="s">
        <v>797</v>
      </c>
      <c r="L476" s="2">
        <f t="shared" si="151"/>
        <v>0</v>
      </c>
      <c r="M476" s="5">
        <f t="shared" si="152"/>
        <v>3</v>
      </c>
      <c r="N476" s="196">
        <f t="shared" si="153"/>
        <v>0</v>
      </c>
      <c r="O476" s="196">
        <f t="shared" si="154"/>
        <v>0</v>
      </c>
      <c r="P476" s="17" t="str">
        <f t="shared" si="155"/>
        <v/>
      </c>
      <c r="Q476" s="16" t="str">
        <f t="shared" si="156"/>
        <v>n/a</v>
      </c>
      <c r="R476" s="10" t="e">
        <f t="shared" si="157"/>
        <v>#VALUE!</v>
      </c>
      <c r="S476" s="25">
        <f t="shared" si="158"/>
        <v>0</v>
      </c>
      <c r="T476" s="11">
        <f t="shared" si="159"/>
        <v>0</v>
      </c>
      <c r="U476" s="12" t="str">
        <f t="shared" si="160"/>
        <v xml:space="preserve"> </v>
      </c>
      <c r="V476" s="13">
        <f t="shared" si="161"/>
        <v>0</v>
      </c>
      <c r="W476" s="53">
        <f t="shared" si="162"/>
        <v>0</v>
      </c>
      <c r="X476" s="54">
        <f t="shared" si="163"/>
        <v>0</v>
      </c>
      <c r="Y476" s="15" t="str">
        <f t="shared" si="164"/>
        <v>-</v>
      </c>
      <c r="Z476" s="54" t="s">
        <v>797</v>
      </c>
      <c r="AA476" s="12">
        <v>0</v>
      </c>
      <c r="AB476" s="54" t="s">
        <v>797</v>
      </c>
      <c r="AC476" s="12">
        <v>0</v>
      </c>
      <c r="AD476" s="54" t="s">
        <v>797</v>
      </c>
      <c r="AE476" s="12">
        <v>0</v>
      </c>
      <c r="AF476" s="54" t="s">
        <v>797</v>
      </c>
      <c r="AG476" s="12">
        <v>0</v>
      </c>
      <c r="AH476" s="54" t="s">
        <v>797</v>
      </c>
      <c r="AI476" s="12">
        <v>0</v>
      </c>
      <c r="AJ476" s="54" t="s">
        <v>797</v>
      </c>
      <c r="AK476" s="12">
        <v>0</v>
      </c>
      <c r="AL476" s="54" t="s">
        <v>797</v>
      </c>
      <c r="AM476" s="12">
        <v>0</v>
      </c>
      <c r="AN476" s="54" t="s">
        <v>797</v>
      </c>
      <c r="AO476" s="12">
        <v>0</v>
      </c>
      <c r="AP476" s="183" t="s">
        <v>896</v>
      </c>
      <c r="AQ476" s="194">
        <v>3</v>
      </c>
      <c r="AR476" s="195" t="s">
        <v>797</v>
      </c>
      <c r="AS476" s="180">
        <v>0</v>
      </c>
      <c r="AT476" s="181">
        <v>3</v>
      </c>
      <c r="AU476" s="188">
        <v>0</v>
      </c>
      <c r="AV476" s="188">
        <v>0</v>
      </c>
      <c r="AW476" s="188" t="s">
        <v>797</v>
      </c>
      <c r="AX476" s="95" t="s">
        <v>897</v>
      </c>
      <c r="AY476" s="96" t="e">
        <v>#VALUE!</v>
      </c>
      <c r="AZ476" s="97">
        <v>0</v>
      </c>
    </row>
    <row r="477" spans="3:52" ht="15" customHeight="1" x14ac:dyDescent="0.25">
      <c r="C477" s="90">
        <f t="shared" ref="C477:C540" si="165">C476+1</f>
        <v>337</v>
      </c>
      <c r="D477" s="3" t="s">
        <v>528</v>
      </c>
      <c r="E477" s="225" t="str">
        <f>_xlfn.XLOOKUP(D477, '[1]Парный рейтинг'!$D$10:$D$826,'[1]Парный рейтинг'!$P$10:$P$826, "")</f>
        <v/>
      </c>
      <c r="F477" s="172" t="str">
        <f t="shared" si="148"/>
        <v/>
      </c>
      <c r="G477" s="207" t="e">
        <f t="shared" si="149"/>
        <v>#VALUE!</v>
      </c>
      <c r="H477" s="176" t="str">
        <f t="shared" si="147"/>
        <v/>
      </c>
      <c r="I477" s="27" t="str">
        <f t="shared" si="150"/>
        <v>3,0</v>
      </c>
      <c r="J477" s="208">
        <v>3</v>
      </c>
      <c r="K477" s="24" t="s">
        <v>797</v>
      </c>
      <c r="L477" s="2">
        <f t="shared" si="151"/>
        <v>0</v>
      </c>
      <c r="M477" s="5">
        <f t="shared" si="152"/>
        <v>3</v>
      </c>
      <c r="N477" s="196">
        <f t="shared" si="153"/>
        <v>0</v>
      </c>
      <c r="O477" s="196">
        <f t="shared" si="154"/>
        <v>0</v>
      </c>
      <c r="P477" s="17" t="str">
        <f t="shared" si="155"/>
        <v/>
      </c>
      <c r="Q477" s="16" t="str">
        <f t="shared" si="156"/>
        <v>n/a</v>
      </c>
      <c r="R477" s="10" t="e">
        <f t="shared" si="157"/>
        <v>#VALUE!</v>
      </c>
      <c r="S477" s="25">
        <f t="shared" si="158"/>
        <v>0</v>
      </c>
      <c r="T477" s="11">
        <f t="shared" si="159"/>
        <v>0</v>
      </c>
      <c r="U477" s="12" t="str">
        <f t="shared" si="160"/>
        <v xml:space="preserve"> </v>
      </c>
      <c r="V477" s="13">
        <f t="shared" si="161"/>
        <v>0</v>
      </c>
      <c r="W477" s="53">
        <f t="shared" si="162"/>
        <v>0</v>
      </c>
      <c r="X477" s="54">
        <f t="shared" si="163"/>
        <v>0</v>
      </c>
      <c r="Y477" s="15" t="str">
        <f t="shared" si="164"/>
        <v>-</v>
      </c>
      <c r="Z477" s="54" t="s">
        <v>797</v>
      </c>
      <c r="AA477" s="12">
        <v>0</v>
      </c>
      <c r="AB477" s="54" t="s">
        <v>797</v>
      </c>
      <c r="AC477" s="12">
        <v>0</v>
      </c>
      <c r="AD477" s="54" t="s">
        <v>797</v>
      </c>
      <c r="AE477" s="12">
        <v>0</v>
      </c>
      <c r="AF477" s="54" t="s">
        <v>797</v>
      </c>
      <c r="AG477" s="12">
        <v>0</v>
      </c>
      <c r="AH477" s="54" t="s">
        <v>797</v>
      </c>
      <c r="AI477" s="12">
        <v>0</v>
      </c>
      <c r="AJ477" s="54" t="s">
        <v>797</v>
      </c>
      <c r="AK477" s="12">
        <v>0</v>
      </c>
      <c r="AL477" s="54" t="s">
        <v>797</v>
      </c>
      <c r="AM477" s="12">
        <v>0</v>
      </c>
      <c r="AN477" s="54" t="s">
        <v>797</v>
      </c>
      <c r="AO477" s="12">
        <v>0</v>
      </c>
      <c r="AP477" s="183" t="s">
        <v>896</v>
      </c>
      <c r="AQ477" s="194">
        <v>3</v>
      </c>
      <c r="AR477" s="195" t="s">
        <v>797</v>
      </c>
      <c r="AS477" s="180">
        <v>0</v>
      </c>
      <c r="AT477" s="181">
        <v>3</v>
      </c>
      <c r="AU477" s="188">
        <v>0</v>
      </c>
      <c r="AV477" s="188">
        <v>0</v>
      </c>
      <c r="AW477" s="188" t="s">
        <v>797</v>
      </c>
      <c r="AX477" s="95" t="s">
        <v>897</v>
      </c>
      <c r="AY477" s="96" t="e">
        <v>#VALUE!</v>
      </c>
      <c r="AZ477" s="97">
        <v>0</v>
      </c>
    </row>
    <row r="478" spans="3:52" ht="15" customHeight="1" x14ac:dyDescent="0.25">
      <c r="C478" s="90">
        <f t="shared" si="165"/>
        <v>338</v>
      </c>
      <c r="D478" s="3" t="s">
        <v>529</v>
      </c>
      <c r="E478" s="225" t="str">
        <f>_xlfn.XLOOKUP(D478, '[1]Парный рейтинг'!$D$10:$D$826,'[1]Парный рейтинг'!$P$10:$P$826, "")</f>
        <v/>
      </c>
      <c r="F478" s="172" t="str">
        <f t="shared" si="148"/>
        <v/>
      </c>
      <c r="G478" s="207" t="e">
        <f t="shared" si="149"/>
        <v>#VALUE!</v>
      </c>
      <c r="H478" s="176" t="str">
        <f t="shared" si="147"/>
        <v/>
      </c>
      <c r="I478" s="27" t="str">
        <f t="shared" si="150"/>
        <v>3,0</v>
      </c>
      <c r="J478" s="208">
        <v>3</v>
      </c>
      <c r="K478" s="24" t="s">
        <v>797</v>
      </c>
      <c r="L478" s="2">
        <f t="shared" si="151"/>
        <v>0</v>
      </c>
      <c r="M478" s="5">
        <f t="shared" si="152"/>
        <v>3</v>
      </c>
      <c r="N478" s="196">
        <f t="shared" si="153"/>
        <v>0</v>
      </c>
      <c r="O478" s="196">
        <f t="shared" si="154"/>
        <v>0</v>
      </c>
      <c r="P478" s="17" t="str">
        <f t="shared" si="155"/>
        <v/>
      </c>
      <c r="Q478" s="16" t="str">
        <f t="shared" si="156"/>
        <v>n/a</v>
      </c>
      <c r="R478" s="10" t="e">
        <f t="shared" si="157"/>
        <v>#VALUE!</v>
      </c>
      <c r="S478" s="25">
        <f t="shared" si="158"/>
        <v>0</v>
      </c>
      <c r="T478" s="11">
        <f t="shared" si="159"/>
        <v>0</v>
      </c>
      <c r="U478" s="12" t="str">
        <f t="shared" si="160"/>
        <v xml:space="preserve"> </v>
      </c>
      <c r="V478" s="13">
        <f t="shared" si="161"/>
        <v>0</v>
      </c>
      <c r="W478" s="53">
        <f t="shared" si="162"/>
        <v>0</v>
      </c>
      <c r="X478" s="54">
        <f t="shared" si="163"/>
        <v>0</v>
      </c>
      <c r="Y478" s="15" t="str">
        <f t="shared" si="164"/>
        <v>-</v>
      </c>
      <c r="Z478" s="54" t="s">
        <v>797</v>
      </c>
      <c r="AA478" s="12">
        <v>0</v>
      </c>
      <c r="AB478" s="54" t="s">
        <v>797</v>
      </c>
      <c r="AC478" s="12">
        <v>0</v>
      </c>
      <c r="AD478" s="54" t="s">
        <v>797</v>
      </c>
      <c r="AE478" s="12">
        <v>0</v>
      </c>
      <c r="AF478" s="54" t="s">
        <v>797</v>
      </c>
      <c r="AG478" s="12">
        <v>0</v>
      </c>
      <c r="AH478" s="54" t="s">
        <v>797</v>
      </c>
      <c r="AI478" s="12">
        <v>0</v>
      </c>
      <c r="AJ478" s="54" t="s">
        <v>797</v>
      </c>
      <c r="AK478" s="12">
        <v>0</v>
      </c>
      <c r="AL478" s="54" t="s">
        <v>797</v>
      </c>
      <c r="AM478" s="12">
        <v>0</v>
      </c>
      <c r="AN478" s="54" t="s">
        <v>797</v>
      </c>
      <c r="AO478" s="12">
        <v>0</v>
      </c>
      <c r="AP478" s="183" t="s">
        <v>896</v>
      </c>
      <c r="AQ478" s="194">
        <v>3</v>
      </c>
      <c r="AR478" s="195" t="s">
        <v>797</v>
      </c>
      <c r="AS478" s="180">
        <v>0</v>
      </c>
      <c r="AT478" s="181">
        <v>3</v>
      </c>
      <c r="AU478" s="188">
        <v>0</v>
      </c>
      <c r="AV478" s="188">
        <v>0</v>
      </c>
      <c r="AW478" s="188" t="s">
        <v>797</v>
      </c>
      <c r="AX478" s="95" t="s">
        <v>897</v>
      </c>
      <c r="AY478" s="96" t="e">
        <v>#VALUE!</v>
      </c>
      <c r="AZ478" s="97">
        <v>0</v>
      </c>
    </row>
    <row r="479" spans="3:52" ht="15" customHeight="1" x14ac:dyDescent="0.25">
      <c r="C479" s="90">
        <f t="shared" si="165"/>
        <v>339</v>
      </c>
      <c r="D479" s="3" t="s">
        <v>530</v>
      </c>
      <c r="E479" s="225" t="str">
        <f>_xlfn.XLOOKUP(D479, '[1]Парный рейтинг'!$D$10:$D$826,'[1]Парный рейтинг'!$P$10:$P$826, "")</f>
        <v/>
      </c>
      <c r="F479" s="172" t="str">
        <f t="shared" si="148"/>
        <v/>
      </c>
      <c r="G479" s="207" t="e">
        <f t="shared" si="149"/>
        <v>#VALUE!</v>
      </c>
      <c r="H479" s="176" t="str">
        <f t="shared" si="147"/>
        <v/>
      </c>
      <c r="I479" s="27" t="str">
        <f t="shared" si="150"/>
        <v>3,0</v>
      </c>
      <c r="J479" s="208">
        <v>3</v>
      </c>
      <c r="K479" s="24" t="s">
        <v>797</v>
      </c>
      <c r="L479" s="2">
        <f t="shared" si="151"/>
        <v>0</v>
      </c>
      <c r="M479" s="5">
        <f t="shared" si="152"/>
        <v>3</v>
      </c>
      <c r="N479" s="196">
        <f t="shared" si="153"/>
        <v>0</v>
      </c>
      <c r="O479" s="196">
        <f t="shared" si="154"/>
        <v>0</v>
      </c>
      <c r="P479" s="17" t="str">
        <f t="shared" si="155"/>
        <v/>
      </c>
      <c r="Q479" s="16" t="str">
        <f t="shared" si="156"/>
        <v>n/a</v>
      </c>
      <c r="R479" s="10" t="e">
        <f t="shared" si="157"/>
        <v>#VALUE!</v>
      </c>
      <c r="S479" s="25">
        <f t="shared" si="158"/>
        <v>0</v>
      </c>
      <c r="T479" s="11">
        <f t="shared" si="159"/>
        <v>0</v>
      </c>
      <c r="U479" s="12" t="str">
        <f t="shared" si="160"/>
        <v xml:space="preserve"> </v>
      </c>
      <c r="V479" s="13">
        <f t="shared" si="161"/>
        <v>0</v>
      </c>
      <c r="W479" s="53">
        <f t="shared" si="162"/>
        <v>0</v>
      </c>
      <c r="X479" s="54">
        <f t="shared" si="163"/>
        <v>0</v>
      </c>
      <c r="Y479" s="15" t="str">
        <f t="shared" si="164"/>
        <v>-</v>
      </c>
      <c r="Z479" s="54" t="s">
        <v>797</v>
      </c>
      <c r="AA479" s="12">
        <v>0</v>
      </c>
      <c r="AB479" s="54" t="s">
        <v>797</v>
      </c>
      <c r="AC479" s="12">
        <v>0</v>
      </c>
      <c r="AD479" s="54" t="s">
        <v>797</v>
      </c>
      <c r="AE479" s="12">
        <v>0</v>
      </c>
      <c r="AF479" s="54" t="s">
        <v>797</v>
      </c>
      <c r="AG479" s="12">
        <v>0</v>
      </c>
      <c r="AH479" s="54" t="s">
        <v>797</v>
      </c>
      <c r="AI479" s="12">
        <v>0</v>
      </c>
      <c r="AJ479" s="54" t="s">
        <v>797</v>
      </c>
      <c r="AK479" s="12">
        <v>0</v>
      </c>
      <c r="AL479" s="54" t="s">
        <v>797</v>
      </c>
      <c r="AM479" s="12">
        <v>0</v>
      </c>
      <c r="AN479" s="54" t="s">
        <v>797</v>
      </c>
      <c r="AO479" s="12">
        <v>0</v>
      </c>
      <c r="AP479" s="183" t="s">
        <v>896</v>
      </c>
      <c r="AQ479" s="194">
        <v>3</v>
      </c>
      <c r="AR479" s="195" t="s">
        <v>797</v>
      </c>
      <c r="AS479" s="180">
        <v>0</v>
      </c>
      <c r="AT479" s="181">
        <v>3</v>
      </c>
      <c r="AU479" s="188">
        <v>0</v>
      </c>
      <c r="AV479" s="188">
        <v>0</v>
      </c>
      <c r="AW479" s="188" t="s">
        <v>797</v>
      </c>
      <c r="AX479" s="95" t="s">
        <v>897</v>
      </c>
      <c r="AY479" s="96" t="e">
        <v>#VALUE!</v>
      </c>
      <c r="AZ479" s="97">
        <v>0</v>
      </c>
    </row>
    <row r="480" spans="3:52" ht="15" customHeight="1" x14ac:dyDescent="0.25">
      <c r="C480" s="90">
        <f t="shared" si="165"/>
        <v>340</v>
      </c>
      <c r="D480" s="3" t="s">
        <v>405</v>
      </c>
      <c r="E480" s="225" t="str">
        <f>_xlfn.XLOOKUP(D480, '[1]Парный рейтинг'!$D$10:$D$826,'[1]Парный рейтинг'!$P$10:$P$826, "")</f>
        <v/>
      </c>
      <c r="F480" s="172" t="str">
        <f t="shared" si="148"/>
        <v/>
      </c>
      <c r="G480" s="207" t="e">
        <f t="shared" si="149"/>
        <v>#VALUE!</v>
      </c>
      <c r="H480" s="176" t="str">
        <f t="shared" si="147"/>
        <v/>
      </c>
      <c r="I480" s="27" t="str">
        <f t="shared" si="150"/>
        <v>3,0</v>
      </c>
      <c r="J480" s="208">
        <v>3</v>
      </c>
      <c r="K480" s="24" t="s">
        <v>797</v>
      </c>
      <c r="L480" s="2">
        <f t="shared" si="151"/>
        <v>0</v>
      </c>
      <c r="M480" s="5">
        <f t="shared" si="152"/>
        <v>3</v>
      </c>
      <c r="N480" s="196">
        <f t="shared" si="153"/>
        <v>0</v>
      </c>
      <c r="O480" s="196">
        <f t="shared" si="154"/>
        <v>0</v>
      </c>
      <c r="P480" s="17" t="str">
        <f t="shared" si="155"/>
        <v/>
      </c>
      <c r="Q480" s="16" t="str">
        <f t="shared" si="156"/>
        <v>n/a</v>
      </c>
      <c r="R480" s="10" t="e">
        <f t="shared" si="157"/>
        <v>#VALUE!</v>
      </c>
      <c r="S480" s="25">
        <f t="shared" si="158"/>
        <v>0</v>
      </c>
      <c r="T480" s="11">
        <f t="shared" si="159"/>
        <v>0</v>
      </c>
      <c r="U480" s="12" t="str">
        <f t="shared" si="160"/>
        <v xml:space="preserve"> </v>
      </c>
      <c r="V480" s="13">
        <f t="shared" si="161"/>
        <v>0</v>
      </c>
      <c r="W480" s="53">
        <f t="shared" si="162"/>
        <v>0</v>
      </c>
      <c r="X480" s="54">
        <f t="shared" si="163"/>
        <v>0</v>
      </c>
      <c r="Y480" s="15" t="str">
        <f t="shared" si="164"/>
        <v>-</v>
      </c>
      <c r="Z480" s="54" t="s">
        <v>797</v>
      </c>
      <c r="AA480" s="12">
        <v>0</v>
      </c>
      <c r="AB480" s="54" t="s">
        <v>797</v>
      </c>
      <c r="AC480" s="12">
        <v>0</v>
      </c>
      <c r="AD480" s="54" t="s">
        <v>797</v>
      </c>
      <c r="AE480" s="12">
        <v>0</v>
      </c>
      <c r="AF480" s="54" t="s">
        <v>797</v>
      </c>
      <c r="AG480" s="12">
        <v>0</v>
      </c>
      <c r="AH480" s="54" t="s">
        <v>797</v>
      </c>
      <c r="AI480" s="12">
        <v>0</v>
      </c>
      <c r="AJ480" s="54" t="s">
        <v>797</v>
      </c>
      <c r="AK480" s="12">
        <v>0</v>
      </c>
      <c r="AL480" s="54" t="s">
        <v>797</v>
      </c>
      <c r="AM480" s="12">
        <v>0</v>
      </c>
      <c r="AN480" s="54" t="s">
        <v>797</v>
      </c>
      <c r="AO480" s="12">
        <v>0</v>
      </c>
      <c r="AP480" s="183" t="s">
        <v>896</v>
      </c>
      <c r="AQ480" s="194">
        <v>3</v>
      </c>
      <c r="AR480" s="195" t="s">
        <v>797</v>
      </c>
      <c r="AS480" s="180">
        <v>0</v>
      </c>
      <c r="AT480" s="181">
        <v>3</v>
      </c>
      <c r="AU480" s="188">
        <v>0</v>
      </c>
      <c r="AV480" s="188">
        <v>0</v>
      </c>
      <c r="AW480" s="188" t="s">
        <v>797</v>
      </c>
      <c r="AX480" s="95" t="s">
        <v>897</v>
      </c>
      <c r="AY480" s="96" t="e">
        <v>#VALUE!</v>
      </c>
      <c r="AZ480" s="97">
        <v>0</v>
      </c>
    </row>
    <row r="481" spans="3:52" ht="15" customHeight="1" x14ac:dyDescent="0.25">
      <c r="C481" s="90">
        <f t="shared" si="165"/>
        <v>341</v>
      </c>
      <c r="D481" s="3" t="s">
        <v>531</v>
      </c>
      <c r="E481" s="225" t="str">
        <f>_xlfn.XLOOKUP(D481, '[1]Парный рейтинг'!$D$10:$D$826,'[1]Парный рейтинг'!$P$10:$P$826, "")</f>
        <v/>
      </c>
      <c r="F481" s="172" t="str">
        <f t="shared" si="148"/>
        <v/>
      </c>
      <c r="G481" s="207" t="e">
        <f t="shared" si="149"/>
        <v>#VALUE!</v>
      </c>
      <c r="H481" s="176" t="str">
        <f t="shared" si="147"/>
        <v/>
      </c>
      <c r="I481" s="27" t="str">
        <f t="shared" si="150"/>
        <v>3,0</v>
      </c>
      <c r="J481" s="208">
        <v>3</v>
      </c>
      <c r="K481" s="24" t="s">
        <v>797</v>
      </c>
      <c r="L481" s="2">
        <f t="shared" si="151"/>
        <v>0</v>
      </c>
      <c r="M481" s="5">
        <f t="shared" si="152"/>
        <v>3</v>
      </c>
      <c r="N481" s="196">
        <f t="shared" si="153"/>
        <v>0</v>
      </c>
      <c r="O481" s="196">
        <f t="shared" si="154"/>
        <v>0</v>
      </c>
      <c r="P481" s="17" t="str">
        <f t="shared" si="155"/>
        <v/>
      </c>
      <c r="Q481" s="16" t="str">
        <f t="shared" si="156"/>
        <v>n/a</v>
      </c>
      <c r="R481" s="10" t="e">
        <f t="shared" si="157"/>
        <v>#VALUE!</v>
      </c>
      <c r="S481" s="25">
        <f t="shared" si="158"/>
        <v>0</v>
      </c>
      <c r="T481" s="11">
        <f t="shared" si="159"/>
        <v>0</v>
      </c>
      <c r="U481" s="12" t="str">
        <f t="shared" si="160"/>
        <v xml:space="preserve"> </v>
      </c>
      <c r="V481" s="13">
        <f t="shared" si="161"/>
        <v>0</v>
      </c>
      <c r="W481" s="53">
        <f t="shared" si="162"/>
        <v>0</v>
      </c>
      <c r="X481" s="54">
        <f t="shared" si="163"/>
        <v>0</v>
      </c>
      <c r="Y481" s="15" t="str">
        <f t="shared" si="164"/>
        <v>-</v>
      </c>
      <c r="Z481" s="54" t="s">
        <v>797</v>
      </c>
      <c r="AA481" s="12">
        <v>0</v>
      </c>
      <c r="AB481" s="54" t="s">
        <v>797</v>
      </c>
      <c r="AC481" s="12">
        <v>0</v>
      </c>
      <c r="AD481" s="54" t="s">
        <v>797</v>
      </c>
      <c r="AE481" s="12">
        <v>0</v>
      </c>
      <c r="AF481" s="54" t="s">
        <v>797</v>
      </c>
      <c r="AG481" s="12">
        <v>0</v>
      </c>
      <c r="AH481" s="54" t="s">
        <v>797</v>
      </c>
      <c r="AI481" s="12">
        <v>0</v>
      </c>
      <c r="AJ481" s="54" t="s">
        <v>797</v>
      </c>
      <c r="AK481" s="12">
        <v>0</v>
      </c>
      <c r="AL481" s="54" t="s">
        <v>797</v>
      </c>
      <c r="AM481" s="12">
        <v>0</v>
      </c>
      <c r="AN481" s="54" t="s">
        <v>797</v>
      </c>
      <c r="AO481" s="12">
        <v>0</v>
      </c>
      <c r="AP481" s="183" t="s">
        <v>896</v>
      </c>
      <c r="AQ481" s="194">
        <v>3</v>
      </c>
      <c r="AR481" s="195" t="s">
        <v>797</v>
      </c>
      <c r="AS481" s="180">
        <v>0</v>
      </c>
      <c r="AT481" s="181">
        <v>3</v>
      </c>
      <c r="AU481" s="188">
        <v>0</v>
      </c>
      <c r="AV481" s="188">
        <v>0</v>
      </c>
      <c r="AW481" s="188" t="s">
        <v>797</v>
      </c>
      <c r="AX481" s="95" t="s">
        <v>897</v>
      </c>
      <c r="AY481" s="96" t="e">
        <v>#VALUE!</v>
      </c>
      <c r="AZ481" s="97">
        <v>0</v>
      </c>
    </row>
    <row r="482" spans="3:52" ht="15" customHeight="1" x14ac:dyDescent="0.25">
      <c r="C482" s="90">
        <f t="shared" si="165"/>
        <v>342</v>
      </c>
      <c r="D482" s="3" t="s">
        <v>496</v>
      </c>
      <c r="E482" s="225" t="str">
        <f>_xlfn.XLOOKUP(D482, '[1]Парный рейтинг'!$D$10:$D$826,'[1]Парный рейтинг'!$P$10:$P$826, "")</f>
        <v/>
      </c>
      <c r="F482" s="172" t="str">
        <f t="shared" si="148"/>
        <v/>
      </c>
      <c r="G482" s="207" t="e">
        <f t="shared" si="149"/>
        <v>#VALUE!</v>
      </c>
      <c r="H482" s="176" t="str">
        <f t="shared" ref="H482:H545" si="166">IF(ISNUMBER(SEARCH("~*", F482)), "*", "")</f>
        <v/>
      </c>
      <c r="I482" s="27" t="str">
        <f t="shared" si="150"/>
        <v>3,0</v>
      </c>
      <c r="J482" s="208">
        <v>3</v>
      </c>
      <c r="K482" s="24" t="s">
        <v>797</v>
      </c>
      <c r="L482" s="2">
        <f t="shared" si="151"/>
        <v>0</v>
      </c>
      <c r="M482" s="5">
        <f t="shared" si="152"/>
        <v>3</v>
      </c>
      <c r="N482" s="196">
        <f t="shared" si="153"/>
        <v>0</v>
      </c>
      <c r="O482" s="196">
        <f t="shared" si="154"/>
        <v>0</v>
      </c>
      <c r="P482" s="17" t="str">
        <f t="shared" si="155"/>
        <v/>
      </c>
      <c r="Q482" s="16" t="str">
        <f t="shared" si="156"/>
        <v>n/a</v>
      </c>
      <c r="R482" s="10" t="e">
        <f t="shared" si="157"/>
        <v>#VALUE!</v>
      </c>
      <c r="S482" s="25">
        <f t="shared" si="158"/>
        <v>0</v>
      </c>
      <c r="T482" s="11">
        <f t="shared" si="159"/>
        <v>0</v>
      </c>
      <c r="U482" s="12" t="str">
        <f t="shared" si="160"/>
        <v xml:space="preserve"> </v>
      </c>
      <c r="V482" s="13">
        <f t="shared" si="161"/>
        <v>0</v>
      </c>
      <c r="W482" s="53">
        <f t="shared" si="162"/>
        <v>0</v>
      </c>
      <c r="X482" s="54">
        <f t="shared" si="163"/>
        <v>0</v>
      </c>
      <c r="Y482" s="15" t="str">
        <f t="shared" si="164"/>
        <v>-</v>
      </c>
      <c r="Z482" s="54" t="s">
        <v>797</v>
      </c>
      <c r="AA482" s="12">
        <v>0</v>
      </c>
      <c r="AB482" s="54" t="s">
        <v>797</v>
      </c>
      <c r="AC482" s="12">
        <v>0</v>
      </c>
      <c r="AD482" s="54" t="s">
        <v>797</v>
      </c>
      <c r="AE482" s="12">
        <v>0</v>
      </c>
      <c r="AF482" s="54" t="s">
        <v>797</v>
      </c>
      <c r="AG482" s="12">
        <v>0</v>
      </c>
      <c r="AH482" s="54" t="s">
        <v>797</v>
      </c>
      <c r="AI482" s="12">
        <v>0</v>
      </c>
      <c r="AJ482" s="54" t="s">
        <v>797</v>
      </c>
      <c r="AK482" s="12">
        <v>0</v>
      </c>
      <c r="AL482" s="54" t="s">
        <v>797</v>
      </c>
      <c r="AM482" s="12">
        <v>0</v>
      </c>
      <c r="AN482" s="54" t="s">
        <v>797</v>
      </c>
      <c r="AO482" s="12">
        <v>0</v>
      </c>
      <c r="AP482" s="183" t="s">
        <v>896</v>
      </c>
      <c r="AQ482" s="194">
        <v>3</v>
      </c>
      <c r="AR482" s="195" t="s">
        <v>797</v>
      </c>
      <c r="AS482" s="180">
        <v>0</v>
      </c>
      <c r="AT482" s="181">
        <v>3</v>
      </c>
      <c r="AU482" s="188">
        <v>0</v>
      </c>
      <c r="AV482" s="188">
        <v>0</v>
      </c>
      <c r="AW482" s="188" t="s">
        <v>797</v>
      </c>
      <c r="AX482" s="95" t="s">
        <v>897</v>
      </c>
      <c r="AY482" s="96" t="e">
        <v>#VALUE!</v>
      </c>
      <c r="AZ482" s="97">
        <v>0</v>
      </c>
    </row>
    <row r="483" spans="3:52" ht="15" customHeight="1" x14ac:dyDescent="0.25">
      <c r="C483" s="90">
        <f t="shared" si="165"/>
        <v>343</v>
      </c>
      <c r="D483" s="3" t="s">
        <v>532</v>
      </c>
      <c r="E483" s="225" t="str">
        <f>_xlfn.XLOOKUP(D483, '[1]Парный рейтинг'!$D$10:$D$826,'[1]Парный рейтинг'!$P$10:$P$826, "")</f>
        <v/>
      </c>
      <c r="F483" s="172" t="str">
        <f t="shared" si="148"/>
        <v/>
      </c>
      <c r="G483" s="207" t="e">
        <f t="shared" si="149"/>
        <v>#VALUE!</v>
      </c>
      <c r="H483" s="176" t="str">
        <f t="shared" si="166"/>
        <v/>
      </c>
      <c r="I483" s="27" t="str">
        <f t="shared" si="150"/>
        <v>3,0</v>
      </c>
      <c r="J483" s="208">
        <v>3</v>
      </c>
      <c r="K483" s="24" t="s">
        <v>797</v>
      </c>
      <c r="L483" s="2">
        <f t="shared" si="151"/>
        <v>0</v>
      </c>
      <c r="M483" s="5">
        <f t="shared" si="152"/>
        <v>3</v>
      </c>
      <c r="N483" s="196">
        <f t="shared" si="153"/>
        <v>0</v>
      </c>
      <c r="O483" s="196">
        <f t="shared" si="154"/>
        <v>0</v>
      </c>
      <c r="P483" s="17" t="str">
        <f t="shared" si="155"/>
        <v/>
      </c>
      <c r="Q483" s="16" t="str">
        <f t="shared" si="156"/>
        <v>n/a</v>
      </c>
      <c r="R483" s="10" t="e">
        <f t="shared" si="157"/>
        <v>#VALUE!</v>
      </c>
      <c r="S483" s="25">
        <f t="shared" si="158"/>
        <v>0</v>
      </c>
      <c r="T483" s="11">
        <f t="shared" si="159"/>
        <v>0</v>
      </c>
      <c r="U483" s="12" t="str">
        <f t="shared" si="160"/>
        <v xml:space="preserve"> </v>
      </c>
      <c r="V483" s="13">
        <f t="shared" si="161"/>
        <v>0</v>
      </c>
      <c r="W483" s="53">
        <f t="shared" si="162"/>
        <v>0</v>
      </c>
      <c r="X483" s="54">
        <f t="shared" si="163"/>
        <v>0</v>
      </c>
      <c r="Y483" s="15" t="str">
        <f t="shared" si="164"/>
        <v>-</v>
      </c>
      <c r="Z483" s="54" t="s">
        <v>797</v>
      </c>
      <c r="AA483" s="12">
        <v>0</v>
      </c>
      <c r="AB483" s="54" t="s">
        <v>797</v>
      </c>
      <c r="AC483" s="12">
        <v>0</v>
      </c>
      <c r="AD483" s="54" t="s">
        <v>797</v>
      </c>
      <c r="AE483" s="12">
        <v>0</v>
      </c>
      <c r="AF483" s="54" t="s">
        <v>797</v>
      </c>
      <c r="AG483" s="12">
        <v>0</v>
      </c>
      <c r="AH483" s="54" t="s">
        <v>797</v>
      </c>
      <c r="AI483" s="12">
        <v>0</v>
      </c>
      <c r="AJ483" s="54" t="s">
        <v>797</v>
      </c>
      <c r="AK483" s="12">
        <v>0</v>
      </c>
      <c r="AL483" s="54" t="s">
        <v>797</v>
      </c>
      <c r="AM483" s="12">
        <v>0</v>
      </c>
      <c r="AN483" s="54" t="s">
        <v>797</v>
      </c>
      <c r="AO483" s="12">
        <v>0</v>
      </c>
      <c r="AP483" s="183" t="s">
        <v>896</v>
      </c>
      <c r="AQ483" s="194">
        <v>3</v>
      </c>
      <c r="AR483" s="195" t="s">
        <v>797</v>
      </c>
      <c r="AS483" s="180">
        <v>0</v>
      </c>
      <c r="AT483" s="181">
        <v>3</v>
      </c>
      <c r="AU483" s="188">
        <v>0</v>
      </c>
      <c r="AV483" s="188">
        <v>0</v>
      </c>
      <c r="AW483" s="188" t="s">
        <v>797</v>
      </c>
      <c r="AX483" s="95" t="s">
        <v>897</v>
      </c>
      <c r="AY483" s="96" t="e">
        <v>#VALUE!</v>
      </c>
      <c r="AZ483" s="97">
        <v>0</v>
      </c>
    </row>
    <row r="484" spans="3:52" ht="15" customHeight="1" x14ac:dyDescent="0.25">
      <c r="C484" s="90">
        <f t="shared" si="165"/>
        <v>344</v>
      </c>
      <c r="D484" s="3" t="s">
        <v>533</v>
      </c>
      <c r="E484" s="225" t="str">
        <f>_xlfn.XLOOKUP(D484, '[1]Парный рейтинг'!$D$10:$D$826,'[1]Парный рейтинг'!$P$10:$P$826, "")</f>
        <v/>
      </c>
      <c r="F484" s="172" t="str">
        <f t="shared" si="148"/>
        <v/>
      </c>
      <c r="G484" s="207" t="e">
        <f t="shared" si="149"/>
        <v>#VALUE!</v>
      </c>
      <c r="H484" s="176" t="str">
        <f t="shared" si="166"/>
        <v/>
      </c>
      <c r="I484" s="27" t="str">
        <f t="shared" si="150"/>
        <v>3,0</v>
      </c>
      <c r="J484" s="208">
        <v>3</v>
      </c>
      <c r="K484" s="24" t="s">
        <v>797</v>
      </c>
      <c r="L484" s="2">
        <f t="shared" si="151"/>
        <v>0</v>
      </c>
      <c r="M484" s="5">
        <f t="shared" si="152"/>
        <v>3</v>
      </c>
      <c r="N484" s="196">
        <f t="shared" si="153"/>
        <v>0</v>
      </c>
      <c r="O484" s="196">
        <f t="shared" si="154"/>
        <v>0</v>
      </c>
      <c r="P484" s="17" t="str">
        <f t="shared" si="155"/>
        <v/>
      </c>
      <c r="Q484" s="16" t="str">
        <f t="shared" si="156"/>
        <v>n/a</v>
      </c>
      <c r="R484" s="10" t="e">
        <f t="shared" si="157"/>
        <v>#VALUE!</v>
      </c>
      <c r="S484" s="25">
        <f t="shared" si="158"/>
        <v>0</v>
      </c>
      <c r="T484" s="11">
        <f t="shared" si="159"/>
        <v>0</v>
      </c>
      <c r="U484" s="12" t="str">
        <f t="shared" si="160"/>
        <v xml:space="preserve"> </v>
      </c>
      <c r="V484" s="13">
        <f t="shared" si="161"/>
        <v>0</v>
      </c>
      <c r="W484" s="53">
        <f t="shared" si="162"/>
        <v>0</v>
      </c>
      <c r="X484" s="54">
        <f t="shared" si="163"/>
        <v>0</v>
      </c>
      <c r="Y484" s="15" t="str">
        <f t="shared" si="164"/>
        <v>-</v>
      </c>
      <c r="Z484" s="54" t="s">
        <v>797</v>
      </c>
      <c r="AA484" s="12">
        <v>0</v>
      </c>
      <c r="AB484" s="54" t="s">
        <v>797</v>
      </c>
      <c r="AC484" s="12">
        <v>0</v>
      </c>
      <c r="AD484" s="54" t="s">
        <v>797</v>
      </c>
      <c r="AE484" s="12">
        <v>0</v>
      </c>
      <c r="AF484" s="54" t="s">
        <v>797</v>
      </c>
      <c r="AG484" s="12">
        <v>0</v>
      </c>
      <c r="AH484" s="54" t="s">
        <v>797</v>
      </c>
      <c r="AI484" s="12">
        <v>0</v>
      </c>
      <c r="AJ484" s="54" t="s">
        <v>797</v>
      </c>
      <c r="AK484" s="12">
        <v>0</v>
      </c>
      <c r="AL484" s="54" t="s">
        <v>797</v>
      </c>
      <c r="AM484" s="12">
        <v>0</v>
      </c>
      <c r="AN484" s="54" t="s">
        <v>797</v>
      </c>
      <c r="AO484" s="12">
        <v>0</v>
      </c>
      <c r="AP484" s="183" t="s">
        <v>896</v>
      </c>
      <c r="AQ484" s="194">
        <v>3</v>
      </c>
      <c r="AR484" s="195" t="s">
        <v>797</v>
      </c>
      <c r="AS484" s="180">
        <v>0</v>
      </c>
      <c r="AT484" s="181">
        <v>3</v>
      </c>
      <c r="AU484" s="188">
        <v>0</v>
      </c>
      <c r="AV484" s="188">
        <v>0</v>
      </c>
      <c r="AW484" s="188" t="s">
        <v>797</v>
      </c>
      <c r="AX484" s="95" t="s">
        <v>897</v>
      </c>
      <c r="AY484" s="96" t="e">
        <v>#VALUE!</v>
      </c>
      <c r="AZ484" s="97">
        <v>0</v>
      </c>
    </row>
    <row r="485" spans="3:52" ht="15" customHeight="1" x14ac:dyDescent="0.25">
      <c r="C485" s="90">
        <f t="shared" si="165"/>
        <v>345</v>
      </c>
      <c r="D485" s="3" t="s">
        <v>534</v>
      </c>
      <c r="E485" s="225" t="str">
        <f>_xlfn.XLOOKUP(D485, '[1]Парный рейтинг'!$D$10:$D$826,'[1]Парный рейтинг'!$P$10:$P$826, "")</f>
        <v/>
      </c>
      <c r="F485" s="172" t="str">
        <f t="shared" si="148"/>
        <v/>
      </c>
      <c r="G485" s="207" t="e">
        <f t="shared" si="149"/>
        <v>#VALUE!</v>
      </c>
      <c r="H485" s="176" t="str">
        <f t="shared" si="166"/>
        <v/>
      </c>
      <c r="I485" s="27" t="str">
        <f t="shared" si="150"/>
        <v>3,0</v>
      </c>
      <c r="J485" s="208">
        <v>3</v>
      </c>
      <c r="K485" s="24" t="s">
        <v>797</v>
      </c>
      <c r="L485" s="2">
        <f t="shared" si="151"/>
        <v>0</v>
      </c>
      <c r="M485" s="5">
        <f t="shared" si="152"/>
        <v>3</v>
      </c>
      <c r="N485" s="196">
        <f t="shared" si="153"/>
        <v>0</v>
      </c>
      <c r="O485" s="196">
        <f t="shared" si="154"/>
        <v>0</v>
      </c>
      <c r="P485" s="17" t="str">
        <f t="shared" si="155"/>
        <v/>
      </c>
      <c r="Q485" s="16" t="str">
        <f t="shared" si="156"/>
        <v>n/a</v>
      </c>
      <c r="R485" s="10" t="e">
        <f t="shared" si="157"/>
        <v>#VALUE!</v>
      </c>
      <c r="S485" s="25">
        <f t="shared" si="158"/>
        <v>0</v>
      </c>
      <c r="T485" s="11">
        <f t="shared" si="159"/>
        <v>0</v>
      </c>
      <c r="U485" s="12" t="str">
        <f t="shared" si="160"/>
        <v xml:space="preserve"> </v>
      </c>
      <c r="V485" s="13">
        <f t="shared" si="161"/>
        <v>0</v>
      </c>
      <c r="W485" s="53">
        <f t="shared" si="162"/>
        <v>0</v>
      </c>
      <c r="X485" s="54">
        <f t="shared" si="163"/>
        <v>0</v>
      </c>
      <c r="Y485" s="15" t="str">
        <f t="shared" si="164"/>
        <v>-</v>
      </c>
      <c r="Z485" s="54" t="s">
        <v>797</v>
      </c>
      <c r="AA485" s="12">
        <v>0</v>
      </c>
      <c r="AB485" s="54" t="s">
        <v>797</v>
      </c>
      <c r="AC485" s="12">
        <v>0</v>
      </c>
      <c r="AD485" s="54" t="s">
        <v>797</v>
      </c>
      <c r="AE485" s="12">
        <v>0</v>
      </c>
      <c r="AF485" s="54" t="s">
        <v>797</v>
      </c>
      <c r="AG485" s="12">
        <v>0</v>
      </c>
      <c r="AH485" s="54" t="s">
        <v>797</v>
      </c>
      <c r="AI485" s="12">
        <v>0</v>
      </c>
      <c r="AJ485" s="54" t="s">
        <v>797</v>
      </c>
      <c r="AK485" s="12">
        <v>0</v>
      </c>
      <c r="AL485" s="54" t="s">
        <v>797</v>
      </c>
      <c r="AM485" s="12">
        <v>0</v>
      </c>
      <c r="AN485" s="54" t="s">
        <v>797</v>
      </c>
      <c r="AO485" s="12">
        <v>0</v>
      </c>
      <c r="AP485" s="183" t="s">
        <v>896</v>
      </c>
      <c r="AQ485" s="194">
        <v>3</v>
      </c>
      <c r="AR485" s="195" t="s">
        <v>797</v>
      </c>
      <c r="AS485" s="180">
        <v>0</v>
      </c>
      <c r="AT485" s="181">
        <v>3</v>
      </c>
      <c r="AU485" s="188">
        <v>0</v>
      </c>
      <c r="AV485" s="188">
        <v>0</v>
      </c>
      <c r="AW485" s="188" t="s">
        <v>797</v>
      </c>
      <c r="AX485" s="95" t="s">
        <v>897</v>
      </c>
      <c r="AY485" s="96" t="e">
        <v>#VALUE!</v>
      </c>
      <c r="AZ485" s="97">
        <v>0</v>
      </c>
    </row>
    <row r="486" spans="3:52" ht="15" customHeight="1" x14ac:dyDescent="0.25">
      <c r="C486" s="90">
        <f t="shared" si="165"/>
        <v>346</v>
      </c>
      <c r="D486" s="3" t="s">
        <v>535</v>
      </c>
      <c r="E486" s="225" t="str">
        <f>_xlfn.XLOOKUP(D486, '[1]Парный рейтинг'!$D$10:$D$826,'[1]Парный рейтинг'!$P$10:$P$826, "")</f>
        <v/>
      </c>
      <c r="F486" s="172" t="str">
        <f t="shared" si="148"/>
        <v/>
      </c>
      <c r="G486" s="207" t="e">
        <f t="shared" si="149"/>
        <v>#VALUE!</v>
      </c>
      <c r="H486" s="176" t="str">
        <f t="shared" si="166"/>
        <v/>
      </c>
      <c r="I486" s="27" t="str">
        <f t="shared" si="150"/>
        <v>3,0</v>
      </c>
      <c r="J486" s="208">
        <v>3</v>
      </c>
      <c r="K486" s="24" t="s">
        <v>797</v>
      </c>
      <c r="L486" s="2">
        <f t="shared" si="151"/>
        <v>0</v>
      </c>
      <c r="M486" s="5">
        <f t="shared" si="152"/>
        <v>3</v>
      </c>
      <c r="N486" s="196">
        <f t="shared" si="153"/>
        <v>0</v>
      </c>
      <c r="O486" s="196">
        <f t="shared" si="154"/>
        <v>0</v>
      </c>
      <c r="P486" s="17" t="str">
        <f t="shared" si="155"/>
        <v/>
      </c>
      <c r="Q486" s="16" t="str">
        <f t="shared" si="156"/>
        <v>n/a</v>
      </c>
      <c r="R486" s="10" t="e">
        <f t="shared" si="157"/>
        <v>#VALUE!</v>
      </c>
      <c r="S486" s="25">
        <f t="shared" si="158"/>
        <v>0</v>
      </c>
      <c r="T486" s="11">
        <f t="shared" si="159"/>
        <v>0</v>
      </c>
      <c r="U486" s="12" t="str">
        <f t="shared" si="160"/>
        <v xml:space="preserve"> </v>
      </c>
      <c r="V486" s="13">
        <f t="shared" si="161"/>
        <v>0</v>
      </c>
      <c r="W486" s="53">
        <f t="shared" si="162"/>
        <v>0</v>
      </c>
      <c r="X486" s="54">
        <f t="shared" si="163"/>
        <v>0</v>
      </c>
      <c r="Y486" s="15" t="str">
        <f t="shared" si="164"/>
        <v>-</v>
      </c>
      <c r="Z486" s="54" t="s">
        <v>797</v>
      </c>
      <c r="AA486" s="12">
        <v>0</v>
      </c>
      <c r="AB486" s="54" t="s">
        <v>797</v>
      </c>
      <c r="AC486" s="12">
        <v>0</v>
      </c>
      <c r="AD486" s="54" t="s">
        <v>797</v>
      </c>
      <c r="AE486" s="12">
        <v>0</v>
      </c>
      <c r="AF486" s="54" t="s">
        <v>797</v>
      </c>
      <c r="AG486" s="12">
        <v>0</v>
      </c>
      <c r="AH486" s="54" t="s">
        <v>797</v>
      </c>
      <c r="AI486" s="12">
        <v>0</v>
      </c>
      <c r="AJ486" s="54" t="s">
        <v>797</v>
      </c>
      <c r="AK486" s="12">
        <v>0</v>
      </c>
      <c r="AL486" s="54" t="s">
        <v>797</v>
      </c>
      <c r="AM486" s="12">
        <v>0</v>
      </c>
      <c r="AN486" s="54" t="s">
        <v>797</v>
      </c>
      <c r="AO486" s="12">
        <v>0</v>
      </c>
      <c r="AP486" s="183" t="s">
        <v>896</v>
      </c>
      <c r="AQ486" s="194">
        <v>3</v>
      </c>
      <c r="AR486" s="195" t="s">
        <v>797</v>
      </c>
      <c r="AS486" s="180">
        <v>0</v>
      </c>
      <c r="AT486" s="181">
        <v>3</v>
      </c>
      <c r="AU486" s="188">
        <v>0</v>
      </c>
      <c r="AV486" s="188">
        <v>0</v>
      </c>
      <c r="AW486" s="188" t="s">
        <v>797</v>
      </c>
      <c r="AX486" s="95" t="s">
        <v>897</v>
      </c>
      <c r="AY486" s="96" t="e">
        <v>#VALUE!</v>
      </c>
      <c r="AZ486" s="97">
        <v>0</v>
      </c>
    </row>
    <row r="487" spans="3:52" ht="15" customHeight="1" x14ac:dyDescent="0.25">
      <c r="C487" s="90">
        <f t="shared" si="165"/>
        <v>347</v>
      </c>
      <c r="D487" s="3" t="s">
        <v>442</v>
      </c>
      <c r="E487" s="225" t="str">
        <f>_xlfn.XLOOKUP(D487, '[1]Парный рейтинг'!$D$10:$D$826,'[1]Парный рейтинг'!$P$10:$P$826, "")</f>
        <v/>
      </c>
      <c r="F487" s="172" t="str">
        <f t="shared" si="148"/>
        <v/>
      </c>
      <c r="G487" s="207" t="e">
        <f t="shared" si="149"/>
        <v>#VALUE!</v>
      </c>
      <c r="H487" s="176" t="str">
        <f t="shared" si="166"/>
        <v/>
      </c>
      <c r="I487" s="27" t="str">
        <f t="shared" si="150"/>
        <v>3,0</v>
      </c>
      <c r="J487" s="208">
        <v>3</v>
      </c>
      <c r="K487" s="24" t="s">
        <v>797</v>
      </c>
      <c r="L487" s="2">
        <f t="shared" si="151"/>
        <v>0</v>
      </c>
      <c r="M487" s="5">
        <f t="shared" si="152"/>
        <v>3</v>
      </c>
      <c r="N487" s="196">
        <f t="shared" si="153"/>
        <v>0</v>
      </c>
      <c r="O487" s="196">
        <f t="shared" si="154"/>
        <v>0</v>
      </c>
      <c r="P487" s="17" t="str">
        <f t="shared" si="155"/>
        <v/>
      </c>
      <c r="Q487" s="16" t="str">
        <f t="shared" si="156"/>
        <v>n/a</v>
      </c>
      <c r="R487" s="10" t="e">
        <f t="shared" si="157"/>
        <v>#VALUE!</v>
      </c>
      <c r="S487" s="25">
        <f t="shared" si="158"/>
        <v>0</v>
      </c>
      <c r="T487" s="11">
        <f t="shared" si="159"/>
        <v>0</v>
      </c>
      <c r="U487" s="12" t="str">
        <f t="shared" si="160"/>
        <v xml:space="preserve"> </v>
      </c>
      <c r="V487" s="13">
        <f t="shared" si="161"/>
        <v>0</v>
      </c>
      <c r="W487" s="53">
        <f t="shared" si="162"/>
        <v>0</v>
      </c>
      <c r="X487" s="54">
        <f t="shared" si="163"/>
        <v>0</v>
      </c>
      <c r="Y487" s="15" t="str">
        <f t="shared" si="164"/>
        <v>-</v>
      </c>
      <c r="Z487" s="54" t="s">
        <v>797</v>
      </c>
      <c r="AA487" s="12">
        <v>0</v>
      </c>
      <c r="AB487" s="54" t="s">
        <v>797</v>
      </c>
      <c r="AC487" s="12">
        <v>0</v>
      </c>
      <c r="AD487" s="54" t="s">
        <v>797</v>
      </c>
      <c r="AE487" s="12">
        <v>0</v>
      </c>
      <c r="AF487" s="54" t="s">
        <v>797</v>
      </c>
      <c r="AG487" s="12">
        <v>0</v>
      </c>
      <c r="AH487" s="54" t="s">
        <v>797</v>
      </c>
      <c r="AI487" s="12">
        <v>0</v>
      </c>
      <c r="AJ487" s="54" t="s">
        <v>797</v>
      </c>
      <c r="AK487" s="12">
        <v>0</v>
      </c>
      <c r="AL487" s="54" t="s">
        <v>797</v>
      </c>
      <c r="AM487" s="12">
        <v>0</v>
      </c>
      <c r="AN487" s="54" t="s">
        <v>797</v>
      </c>
      <c r="AO487" s="12">
        <v>0</v>
      </c>
      <c r="AP487" s="183" t="s">
        <v>896</v>
      </c>
      <c r="AQ487" s="194">
        <v>3</v>
      </c>
      <c r="AR487" s="195" t="s">
        <v>797</v>
      </c>
      <c r="AS487" s="180">
        <v>0</v>
      </c>
      <c r="AT487" s="181">
        <v>3</v>
      </c>
      <c r="AU487" s="188">
        <v>0</v>
      </c>
      <c r="AV487" s="188">
        <v>0</v>
      </c>
      <c r="AW487" s="188" t="s">
        <v>797</v>
      </c>
      <c r="AX487" s="95" t="s">
        <v>897</v>
      </c>
      <c r="AY487" s="96" t="e">
        <v>#VALUE!</v>
      </c>
      <c r="AZ487" s="97">
        <v>0</v>
      </c>
    </row>
    <row r="488" spans="3:52" ht="15" customHeight="1" x14ac:dyDescent="0.25">
      <c r="C488" s="90">
        <f t="shared" si="165"/>
        <v>348</v>
      </c>
      <c r="D488" s="3" t="s">
        <v>536</v>
      </c>
      <c r="E488" s="225" t="str">
        <f>_xlfn.XLOOKUP(D488, '[1]Парный рейтинг'!$D$10:$D$826,'[1]Парный рейтинг'!$P$10:$P$826, "")</f>
        <v/>
      </c>
      <c r="F488" s="172" t="str">
        <f t="shared" si="148"/>
        <v/>
      </c>
      <c r="G488" s="207" t="e">
        <f t="shared" si="149"/>
        <v>#VALUE!</v>
      </c>
      <c r="H488" s="176" t="str">
        <f t="shared" si="166"/>
        <v/>
      </c>
      <c r="I488" s="27" t="str">
        <f t="shared" si="150"/>
        <v>3,0</v>
      </c>
      <c r="J488" s="208">
        <v>3</v>
      </c>
      <c r="K488" s="24" t="s">
        <v>797</v>
      </c>
      <c r="L488" s="2">
        <f t="shared" si="151"/>
        <v>0</v>
      </c>
      <c r="M488" s="5">
        <f t="shared" si="152"/>
        <v>3</v>
      </c>
      <c r="N488" s="196">
        <f t="shared" si="153"/>
        <v>0</v>
      </c>
      <c r="O488" s="196">
        <f t="shared" si="154"/>
        <v>0</v>
      </c>
      <c r="P488" s="17" t="str">
        <f t="shared" si="155"/>
        <v/>
      </c>
      <c r="Q488" s="16" t="str">
        <f t="shared" si="156"/>
        <v>n/a</v>
      </c>
      <c r="R488" s="10" t="e">
        <f t="shared" si="157"/>
        <v>#VALUE!</v>
      </c>
      <c r="S488" s="25">
        <f t="shared" si="158"/>
        <v>0</v>
      </c>
      <c r="T488" s="11">
        <f t="shared" si="159"/>
        <v>0</v>
      </c>
      <c r="U488" s="12" t="str">
        <f t="shared" si="160"/>
        <v xml:space="preserve"> </v>
      </c>
      <c r="V488" s="13">
        <f t="shared" si="161"/>
        <v>0</v>
      </c>
      <c r="W488" s="53">
        <f t="shared" si="162"/>
        <v>0</v>
      </c>
      <c r="X488" s="54">
        <f t="shared" si="163"/>
        <v>0</v>
      </c>
      <c r="Y488" s="15" t="str">
        <f t="shared" si="164"/>
        <v>-</v>
      </c>
      <c r="Z488" s="54" t="s">
        <v>797</v>
      </c>
      <c r="AA488" s="12">
        <v>0</v>
      </c>
      <c r="AB488" s="54" t="s">
        <v>797</v>
      </c>
      <c r="AC488" s="12">
        <v>0</v>
      </c>
      <c r="AD488" s="54" t="s">
        <v>797</v>
      </c>
      <c r="AE488" s="12">
        <v>0</v>
      </c>
      <c r="AF488" s="54" t="s">
        <v>797</v>
      </c>
      <c r="AG488" s="12">
        <v>0</v>
      </c>
      <c r="AH488" s="54" t="s">
        <v>797</v>
      </c>
      <c r="AI488" s="12">
        <v>0</v>
      </c>
      <c r="AJ488" s="54" t="s">
        <v>797</v>
      </c>
      <c r="AK488" s="12">
        <v>0</v>
      </c>
      <c r="AL488" s="54" t="s">
        <v>797</v>
      </c>
      <c r="AM488" s="12">
        <v>0</v>
      </c>
      <c r="AN488" s="54" t="s">
        <v>797</v>
      </c>
      <c r="AO488" s="12">
        <v>0</v>
      </c>
      <c r="AP488" s="183" t="s">
        <v>896</v>
      </c>
      <c r="AQ488" s="194">
        <v>3</v>
      </c>
      <c r="AR488" s="195" t="s">
        <v>797</v>
      </c>
      <c r="AS488" s="180">
        <v>0</v>
      </c>
      <c r="AT488" s="181">
        <v>3</v>
      </c>
      <c r="AU488" s="188">
        <v>0</v>
      </c>
      <c r="AV488" s="188">
        <v>0</v>
      </c>
      <c r="AW488" s="188" t="s">
        <v>797</v>
      </c>
      <c r="AX488" s="95" t="s">
        <v>897</v>
      </c>
      <c r="AY488" s="96" t="e">
        <v>#VALUE!</v>
      </c>
      <c r="AZ488" s="97">
        <v>0</v>
      </c>
    </row>
    <row r="489" spans="3:52" ht="15" customHeight="1" x14ac:dyDescent="0.25">
      <c r="C489" s="90">
        <f t="shared" si="165"/>
        <v>349</v>
      </c>
      <c r="D489" s="3" t="s">
        <v>537</v>
      </c>
      <c r="E489" s="225" t="str">
        <f>_xlfn.XLOOKUP(D489, '[1]Парный рейтинг'!$D$10:$D$826,'[1]Парный рейтинг'!$P$10:$P$826, "")</f>
        <v/>
      </c>
      <c r="F489" s="172" t="str">
        <f t="shared" si="148"/>
        <v/>
      </c>
      <c r="G489" s="207" t="e">
        <f t="shared" si="149"/>
        <v>#VALUE!</v>
      </c>
      <c r="H489" s="176" t="str">
        <f t="shared" si="166"/>
        <v/>
      </c>
      <c r="I489" s="27" t="str">
        <f t="shared" si="150"/>
        <v>3,0</v>
      </c>
      <c r="J489" s="208">
        <v>3</v>
      </c>
      <c r="K489" s="24" t="s">
        <v>797</v>
      </c>
      <c r="L489" s="2">
        <f t="shared" si="151"/>
        <v>0</v>
      </c>
      <c r="M489" s="5">
        <f t="shared" si="152"/>
        <v>3</v>
      </c>
      <c r="N489" s="196">
        <f t="shared" si="153"/>
        <v>0</v>
      </c>
      <c r="O489" s="196">
        <f t="shared" si="154"/>
        <v>0</v>
      </c>
      <c r="P489" s="17" t="str">
        <f t="shared" si="155"/>
        <v/>
      </c>
      <c r="Q489" s="16" t="str">
        <f t="shared" si="156"/>
        <v>n/a</v>
      </c>
      <c r="R489" s="10" t="e">
        <f t="shared" si="157"/>
        <v>#VALUE!</v>
      </c>
      <c r="S489" s="25">
        <f t="shared" si="158"/>
        <v>0</v>
      </c>
      <c r="T489" s="11">
        <f t="shared" si="159"/>
        <v>0</v>
      </c>
      <c r="U489" s="12" t="str">
        <f t="shared" si="160"/>
        <v xml:space="preserve"> </v>
      </c>
      <c r="V489" s="13">
        <f t="shared" si="161"/>
        <v>0</v>
      </c>
      <c r="W489" s="53">
        <f t="shared" si="162"/>
        <v>0</v>
      </c>
      <c r="X489" s="54">
        <f t="shared" si="163"/>
        <v>0</v>
      </c>
      <c r="Y489" s="15" t="str">
        <f t="shared" si="164"/>
        <v>-</v>
      </c>
      <c r="Z489" s="54" t="s">
        <v>797</v>
      </c>
      <c r="AA489" s="12">
        <v>0</v>
      </c>
      <c r="AB489" s="54" t="s">
        <v>797</v>
      </c>
      <c r="AC489" s="12">
        <v>0</v>
      </c>
      <c r="AD489" s="54" t="s">
        <v>797</v>
      </c>
      <c r="AE489" s="12">
        <v>0</v>
      </c>
      <c r="AF489" s="54" t="s">
        <v>797</v>
      </c>
      <c r="AG489" s="12">
        <v>0</v>
      </c>
      <c r="AH489" s="54" t="s">
        <v>797</v>
      </c>
      <c r="AI489" s="12">
        <v>0</v>
      </c>
      <c r="AJ489" s="54" t="s">
        <v>797</v>
      </c>
      <c r="AK489" s="12">
        <v>0</v>
      </c>
      <c r="AL489" s="54" t="s">
        <v>797</v>
      </c>
      <c r="AM489" s="12">
        <v>0</v>
      </c>
      <c r="AN489" s="54" t="s">
        <v>797</v>
      </c>
      <c r="AO489" s="12">
        <v>0</v>
      </c>
      <c r="AP489" s="183" t="s">
        <v>896</v>
      </c>
      <c r="AQ489" s="194">
        <v>3</v>
      </c>
      <c r="AR489" s="195" t="s">
        <v>797</v>
      </c>
      <c r="AS489" s="180">
        <v>0</v>
      </c>
      <c r="AT489" s="181">
        <v>3</v>
      </c>
      <c r="AU489" s="188">
        <v>0</v>
      </c>
      <c r="AV489" s="188">
        <v>0</v>
      </c>
      <c r="AW489" s="188" t="s">
        <v>797</v>
      </c>
      <c r="AX489" s="95" t="s">
        <v>897</v>
      </c>
      <c r="AY489" s="96" t="e">
        <v>#VALUE!</v>
      </c>
      <c r="AZ489" s="97">
        <v>0</v>
      </c>
    </row>
    <row r="490" spans="3:52" ht="15" customHeight="1" x14ac:dyDescent="0.25">
      <c r="C490" s="90">
        <f t="shared" si="165"/>
        <v>350</v>
      </c>
      <c r="D490" s="3" t="s">
        <v>425</v>
      </c>
      <c r="E490" s="225" t="str">
        <f>_xlfn.XLOOKUP(D490, '[1]Парный рейтинг'!$D$10:$D$826,'[1]Парный рейтинг'!$P$10:$P$826, "")</f>
        <v/>
      </c>
      <c r="F490" s="172" t="str">
        <f t="shared" si="148"/>
        <v/>
      </c>
      <c r="G490" s="207" t="e">
        <f t="shared" si="149"/>
        <v>#VALUE!</v>
      </c>
      <c r="H490" s="176" t="str">
        <f t="shared" si="166"/>
        <v/>
      </c>
      <c r="I490" s="27" t="str">
        <f t="shared" si="150"/>
        <v>3,0</v>
      </c>
      <c r="J490" s="208">
        <v>3</v>
      </c>
      <c r="K490" s="24" t="s">
        <v>797</v>
      </c>
      <c r="L490" s="2">
        <f t="shared" si="151"/>
        <v>0</v>
      </c>
      <c r="M490" s="5">
        <f t="shared" si="152"/>
        <v>3</v>
      </c>
      <c r="N490" s="196">
        <f t="shared" si="153"/>
        <v>0</v>
      </c>
      <c r="O490" s="196">
        <f t="shared" si="154"/>
        <v>0</v>
      </c>
      <c r="P490" s="17" t="str">
        <f t="shared" si="155"/>
        <v/>
      </c>
      <c r="Q490" s="16" t="str">
        <f t="shared" si="156"/>
        <v>n/a</v>
      </c>
      <c r="R490" s="10" t="e">
        <f t="shared" si="157"/>
        <v>#VALUE!</v>
      </c>
      <c r="S490" s="25">
        <f t="shared" si="158"/>
        <v>0</v>
      </c>
      <c r="T490" s="11">
        <f t="shared" si="159"/>
        <v>0</v>
      </c>
      <c r="U490" s="12" t="str">
        <f t="shared" si="160"/>
        <v xml:space="preserve"> </v>
      </c>
      <c r="V490" s="13">
        <f t="shared" si="161"/>
        <v>0</v>
      </c>
      <c r="W490" s="53">
        <f t="shared" si="162"/>
        <v>0</v>
      </c>
      <c r="X490" s="54">
        <f t="shared" si="163"/>
        <v>0</v>
      </c>
      <c r="Y490" s="15" t="str">
        <f t="shared" si="164"/>
        <v>-</v>
      </c>
      <c r="Z490" s="54" t="s">
        <v>797</v>
      </c>
      <c r="AA490" s="12">
        <v>0</v>
      </c>
      <c r="AB490" s="54" t="s">
        <v>797</v>
      </c>
      <c r="AC490" s="12">
        <v>0</v>
      </c>
      <c r="AD490" s="54" t="s">
        <v>797</v>
      </c>
      <c r="AE490" s="12">
        <v>0</v>
      </c>
      <c r="AF490" s="54" t="s">
        <v>797</v>
      </c>
      <c r="AG490" s="12">
        <v>0</v>
      </c>
      <c r="AH490" s="54" t="s">
        <v>797</v>
      </c>
      <c r="AI490" s="12">
        <v>0</v>
      </c>
      <c r="AJ490" s="54" t="s">
        <v>797</v>
      </c>
      <c r="AK490" s="12">
        <v>0</v>
      </c>
      <c r="AL490" s="54" t="s">
        <v>797</v>
      </c>
      <c r="AM490" s="12">
        <v>0</v>
      </c>
      <c r="AN490" s="54" t="s">
        <v>797</v>
      </c>
      <c r="AO490" s="12">
        <v>0</v>
      </c>
      <c r="AP490" s="183" t="s">
        <v>896</v>
      </c>
      <c r="AQ490" s="194">
        <v>3</v>
      </c>
      <c r="AR490" s="195" t="s">
        <v>797</v>
      </c>
      <c r="AS490" s="180">
        <v>0</v>
      </c>
      <c r="AT490" s="181">
        <v>3</v>
      </c>
      <c r="AU490" s="188">
        <v>0</v>
      </c>
      <c r="AV490" s="188">
        <v>0</v>
      </c>
      <c r="AW490" s="188" t="s">
        <v>797</v>
      </c>
      <c r="AX490" s="95" t="s">
        <v>897</v>
      </c>
      <c r="AY490" s="96" t="e">
        <v>#VALUE!</v>
      </c>
      <c r="AZ490" s="97">
        <v>0</v>
      </c>
    </row>
    <row r="491" spans="3:52" ht="15" customHeight="1" x14ac:dyDescent="0.25">
      <c r="C491" s="90">
        <f t="shared" si="165"/>
        <v>351</v>
      </c>
      <c r="D491" s="3" t="s">
        <v>538</v>
      </c>
      <c r="E491" s="225" t="str">
        <f>_xlfn.XLOOKUP(D491, '[1]Парный рейтинг'!$D$10:$D$826,'[1]Парный рейтинг'!$P$10:$P$826, "")</f>
        <v/>
      </c>
      <c r="F491" s="172" t="str">
        <f t="shared" si="148"/>
        <v/>
      </c>
      <c r="G491" s="207" t="e">
        <f t="shared" si="149"/>
        <v>#VALUE!</v>
      </c>
      <c r="H491" s="176" t="str">
        <f t="shared" si="166"/>
        <v/>
      </c>
      <c r="I491" s="27" t="str">
        <f t="shared" si="150"/>
        <v>3,0</v>
      </c>
      <c r="J491" s="208">
        <v>3</v>
      </c>
      <c r="K491" s="24" t="s">
        <v>797</v>
      </c>
      <c r="L491" s="2">
        <f t="shared" si="151"/>
        <v>0</v>
      </c>
      <c r="M491" s="5">
        <f t="shared" si="152"/>
        <v>3</v>
      </c>
      <c r="N491" s="196">
        <f t="shared" si="153"/>
        <v>0</v>
      </c>
      <c r="O491" s="196">
        <f t="shared" si="154"/>
        <v>0</v>
      </c>
      <c r="P491" s="17" t="str">
        <f t="shared" si="155"/>
        <v/>
      </c>
      <c r="Q491" s="16" t="str">
        <f t="shared" si="156"/>
        <v>n/a</v>
      </c>
      <c r="R491" s="10" t="e">
        <f t="shared" si="157"/>
        <v>#VALUE!</v>
      </c>
      <c r="S491" s="25">
        <f t="shared" si="158"/>
        <v>0</v>
      </c>
      <c r="T491" s="11">
        <f t="shared" si="159"/>
        <v>0</v>
      </c>
      <c r="U491" s="12" t="str">
        <f t="shared" si="160"/>
        <v xml:space="preserve"> </v>
      </c>
      <c r="V491" s="13">
        <f t="shared" si="161"/>
        <v>0</v>
      </c>
      <c r="W491" s="53">
        <f t="shared" si="162"/>
        <v>0</v>
      </c>
      <c r="X491" s="54">
        <f t="shared" si="163"/>
        <v>0</v>
      </c>
      <c r="Y491" s="15" t="str">
        <f t="shared" si="164"/>
        <v>-</v>
      </c>
      <c r="Z491" s="54" t="s">
        <v>797</v>
      </c>
      <c r="AA491" s="12">
        <v>0</v>
      </c>
      <c r="AB491" s="54" t="s">
        <v>797</v>
      </c>
      <c r="AC491" s="12">
        <v>0</v>
      </c>
      <c r="AD491" s="54" t="s">
        <v>797</v>
      </c>
      <c r="AE491" s="12">
        <v>0</v>
      </c>
      <c r="AF491" s="54" t="s">
        <v>797</v>
      </c>
      <c r="AG491" s="12">
        <v>0</v>
      </c>
      <c r="AH491" s="54" t="s">
        <v>797</v>
      </c>
      <c r="AI491" s="12">
        <v>0</v>
      </c>
      <c r="AJ491" s="54" t="s">
        <v>797</v>
      </c>
      <c r="AK491" s="12">
        <v>0</v>
      </c>
      <c r="AL491" s="54" t="s">
        <v>797</v>
      </c>
      <c r="AM491" s="12">
        <v>0</v>
      </c>
      <c r="AN491" s="54" t="s">
        <v>797</v>
      </c>
      <c r="AO491" s="12">
        <v>0</v>
      </c>
      <c r="AP491" s="183" t="s">
        <v>896</v>
      </c>
      <c r="AQ491" s="194">
        <v>3</v>
      </c>
      <c r="AR491" s="195" t="s">
        <v>797</v>
      </c>
      <c r="AS491" s="180">
        <v>0</v>
      </c>
      <c r="AT491" s="181">
        <v>3</v>
      </c>
      <c r="AU491" s="188">
        <v>0</v>
      </c>
      <c r="AV491" s="188">
        <v>0</v>
      </c>
      <c r="AW491" s="188" t="s">
        <v>797</v>
      </c>
      <c r="AX491" s="95" t="s">
        <v>897</v>
      </c>
      <c r="AY491" s="96" t="e">
        <v>#VALUE!</v>
      </c>
      <c r="AZ491" s="97">
        <v>0</v>
      </c>
    </row>
    <row r="492" spans="3:52" ht="15" customHeight="1" x14ac:dyDescent="0.25">
      <c r="C492" s="90">
        <f t="shared" si="165"/>
        <v>352</v>
      </c>
      <c r="D492" s="3" t="s">
        <v>539</v>
      </c>
      <c r="E492" s="225" t="str">
        <f>_xlfn.XLOOKUP(D492, '[1]Парный рейтинг'!$D$10:$D$826,'[1]Парный рейтинг'!$P$10:$P$826, "")</f>
        <v/>
      </c>
      <c r="F492" s="172" t="str">
        <f t="shared" si="148"/>
        <v/>
      </c>
      <c r="G492" s="207" t="e">
        <f t="shared" si="149"/>
        <v>#VALUE!</v>
      </c>
      <c r="H492" s="176" t="str">
        <f t="shared" si="166"/>
        <v/>
      </c>
      <c r="I492" s="27" t="str">
        <f t="shared" si="150"/>
        <v>3,0</v>
      </c>
      <c r="J492" s="208">
        <v>3</v>
      </c>
      <c r="K492" s="24" t="s">
        <v>797</v>
      </c>
      <c r="L492" s="2">
        <f t="shared" si="151"/>
        <v>0</v>
      </c>
      <c r="M492" s="5">
        <f t="shared" si="152"/>
        <v>3</v>
      </c>
      <c r="N492" s="196">
        <f t="shared" si="153"/>
        <v>0</v>
      </c>
      <c r="O492" s="196">
        <f t="shared" si="154"/>
        <v>0</v>
      </c>
      <c r="P492" s="17" t="str">
        <f t="shared" si="155"/>
        <v/>
      </c>
      <c r="Q492" s="16" t="str">
        <f t="shared" si="156"/>
        <v>n/a</v>
      </c>
      <c r="R492" s="10" t="e">
        <f t="shared" si="157"/>
        <v>#VALUE!</v>
      </c>
      <c r="S492" s="25">
        <f t="shared" si="158"/>
        <v>0</v>
      </c>
      <c r="T492" s="11">
        <f t="shared" si="159"/>
        <v>0</v>
      </c>
      <c r="U492" s="12" t="str">
        <f t="shared" si="160"/>
        <v xml:space="preserve"> </v>
      </c>
      <c r="V492" s="13">
        <f t="shared" si="161"/>
        <v>0</v>
      </c>
      <c r="W492" s="53">
        <f t="shared" si="162"/>
        <v>0</v>
      </c>
      <c r="X492" s="54">
        <f t="shared" si="163"/>
        <v>0</v>
      </c>
      <c r="Y492" s="15" t="str">
        <f t="shared" si="164"/>
        <v>-</v>
      </c>
      <c r="Z492" s="54" t="s">
        <v>797</v>
      </c>
      <c r="AA492" s="12">
        <v>0</v>
      </c>
      <c r="AB492" s="54" t="s">
        <v>797</v>
      </c>
      <c r="AC492" s="12">
        <v>0</v>
      </c>
      <c r="AD492" s="54" t="s">
        <v>797</v>
      </c>
      <c r="AE492" s="12">
        <v>0</v>
      </c>
      <c r="AF492" s="54" t="s">
        <v>797</v>
      </c>
      <c r="AG492" s="12">
        <v>0</v>
      </c>
      <c r="AH492" s="54" t="s">
        <v>797</v>
      </c>
      <c r="AI492" s="12">
        <v>0</v>
      </c>
      <c r="AJ492" s="54" t="s">
        <v>797</v>
      </c>
      <c r="AK492" s="12">
        <v>0</v>
      </c>
      <c r="AL492" s="54" t="s">
        <v>797</v>
      </c>
      <c r="AM492" s="12">
        <v>0</v>
      </c>
      <c r="AN492" s="54" t="s">
        <v>797</v>
      </c>
      <c r="AO492" s="12">
        <v>0</v>
      </c>
      <c r="AP492" s="183" t="s">
        <v>896</v>
      </c>
      <c r="AQ492" s="194">
        <v>3</v>
      </c>
      <c r="AR492" s="195" t="s">
        <v>797</v>
      </c>
      <c r="AS492" s="180">
        <v>0</v>
      </c>
      <c r="AT492" s="181">
        <v>3</v>
      </c>
      <c r="AU492" s="188">
        <v>0</v>
      </c>
      <c r="AV492" s="188">
        <v>0</v>
      </c>
      <c r="AW492" s="188" t="s">
        <v>797</v>
      </c>
      <c r="AX492" s="95" t="s">
        <v>897</v>
      </c>
      <c r="AY492" s="96" t="e">
        <v>#VALUE!</v>
      </c>
      <c r="AZ492" s="97">
        <v>0</v>
      </c>
    </row>
    <row r="493" spans="3:52" ht="15" customHeight="1" x14ac:dyDescent="0.25">
      <c r="C493" s="90">
        <f t="shared" si="165"/>
        <v>353</v>
      </c>
      <c r="D493" s="3" t="s">
        <v>327</v>
      </c>
      <c r="E493" s="225" t="str">
        <f>_xlfn.XLOOKUP(D493, '[1]Парный рейтинг'!$D$10:$D$826,'[1]Парный рейтинг'!$P$10:$P$826, "")</f>
        <v/>
      </c>
      <c r="F493" s="172" t="str">
        <f t="shared" si="148"/>
        <v/>
      </c>
      <c r="G493" s="207" t="e">
        <f t="shared" si="149"/>
        <v>#VALUE!</v>
      </c>
      <c r="H493" s="176" t="str">
        <f t="shared" si="166"/>
        <v/>
      </c>
      <c r="I493" s="27" t="str">
        <f t="shared" si="150"/>
        <v>3,0</v>
      </c>
      <c r="J493" s="208">
        <v>3</v>
      </c>
      <c r="K493" s="24" t="s">
        <v>797</v>
      </c>
      <c r="L493" s="2">
        <f t="shared" si="151"/>
        <v>0</v>
      </c>
      <c r="M493" s="5">
        <f t="shared" si="152"/>
        <v>3</v>
      </c>
      <c r="N493" s="196">
        <f t="shared" si="153"/>
        <v>0</v>
      </c>
      <c r="O493" s="196">
        <f t="shared" si="154"/>
        <v>0</v>
      </c>
      <c r="P493" s="17" t="str">
        <f t="shared" si="155"/>
        <v/>
      </c>
      <c r="Q493" s="16" t="str">
        <f t="shared" si="156"/>
        <v>n/a</v>
      </c>
      <c r="R493" s="10" t="e">
        <f t="shared" si="157"/>
        <v>#VALUE!</v>
      </c>
      <c r="S493" s="25">
        <f t="shared" si="158"/>
        <v>0</v>
      </c>
      <c r="T493" s="11">
        <f t="shared" si="159"/>
        <v>0</v>
      </c>
      <c r="U493" s="12" t="str">
        <f t="shared" si="160"/>
        <v xml:space="preserve"> </v>
      </c>
      <c r="V493" s="13">
        <f t="shared" si="161"/>
        <v>0</v>
      </c>
      <c r="W493" s="53">
        <f t="shared" si="162"/>
        <v>0</v>
      </c>
      <c r="X493" s="54">
        <f t="shared" si="163"/>
        <v>0</v>
      </c>
      <c r="Y493" s="15" t="str">
        <f t="shared" si="164"/>
        <v>-</v>
      </c>
      <c r="Z493" s="54" t="s">
        <v>797</v>
      </c>
      <c r="AA493" s="12">
        <v>0</v>
      </c>
      <c r="AB493" s="54" t="s">
        <v>797</v>
      </c>
      <c r="AC493" s="12">
        <v>0</v>
      </c>
      <c r="AD493" s="54" t="s">
        <v>797</v>
      </c>
      <c r="AE493" s="12">
        <v>0</v>
      </c>
      <c r="AF493" s="54" t="s">
        <v>797</v>
      </c>
      <c r="AG493" s="12">
        <v>0</v>
      </c>
      <c r="AH493" s="54" t="s">
        <v>797</v>
      </c>
      <c r="AI493" s="12">
        <v>0</v>
      </c>
      <c r="AJ493" s="54" t="s">
        <v>797</v>
      </c>
      <c r="AK493" s="12">
        <v>0</v>
      </c>
      <c r="AL493" s="54" t="s">
        <v>797</v>
      </c>
      <c r="AM493" s="12">
        <v>0</v>
      </c>
      <c r="AN493" s="54" t="s">
        <v>797</v>
      </c>
      <c r="AO493" s="12">
        <v>0</v>
      </c>
      <c r="AP493" s="183" t="s">
        <v>896</v>
      </c>
      <c r="AQ493" s="194">
        <v>3</v>
      </c>
      <c r="AR493" s="195" t="s">
        <v>797</v>
      </c>
      <c r="AS493" s="180">
        <v>0</v>
      </c>
      <c r="AT493" s="181">
        <v>3</v>
      </c>
      <c r="AU493" s="188">
        <v>0</v>
      </c>
      <c r="AV493" s="188">
        <v>0</v>
      </c>
      <c r="AW493" s="188" t="s">
        <v>797</v>
      </c>
      <c r="AX493" s="95" t="s">
        <v>897</v>
      </c>
      <c r="AY493" s="96" t="e">
        <v>#VALUE!</v>
      </c>
      <c r="AZ493" s="97">
        <v>0</v>
      </c>
    </row>
    <row r="494" spans="3:52" ht="15" customHeight="1" x14ac:dyDescent="0.25">
      <c r="C494" s="90">
        <f t="shared" si="165"/>
        <v>354</v>
      </c>
      <c r="D494" s="3" t="s">
        <v>348</v>
      </c>
      <c r="E494" s="225" t="str">
        <f>_xlfn.XLOOKUP(D494, '[1]Парный рейтинг'!$D$10:$D$826,'[1]Парный рейтинг'!$P$10:$P$826, "")</f>
        <v/>
      </c>
      <c r="F494" s="172" t="str">
        <f t="shared" si="148"/>
        <v/>
      </c>
      <c r="G494" s="207" t="e">
        <f t="shared" si="149"/>
        <v>#VALUE!</v>
      </c>
      <c r="H494" s="176" t="str">
        <f t="shared" si="166"/>
        <v/>
      </c>
      <c r="I494" s="27" t="str">
        <f t="shared" si="150"/>
        <v>3,0</v>
      </c>
      <c r="J494" s="208">
        <v>3</v>
      </c>
      <c r="K494" s="24" t="s">
        <v>797</v>
      </c>
      <c r="L494" s="2">
        <f t="shared" si="151"/>
        <v>0</v>
      </c>
      <c r="M494" s="5">
        <f t="shared" si="152"/>
        <v>3</v>
      </c>
      <c r="N494" s="196">
        <f t="shared" si="153"/>
        <v>0</v>
      </c>
      <c r="O494" s="196">
        <f t="shared" si="154"/>
        <v>0</v>
      </c>
      <c r="P494" s="17" t="str">
        <f t="shared" si="155"/>
        <v/>
      </c>
      <c r="Q494" s="16" t="str">
        <f t="shared" si="156"/>
        <v>n/a</v>
      </c>
      <c r="R494" s="10" t="e">
        <f t="shared" si="157"/>
        <v>#VALUE!</v>
      </c>
      <c r="S494" s="25">
        <f t="shared" si="158"/>
        <v>0</v>
      </c>
      <c r="T494" s="11">
        <f t="shared" si="159"/>
        <v>0</v>
      </c>
      <c r="U494" s="12" t="str">
        <f t="shared" si="160"/>
        <v xml:space="preserve"> </v>
      </c>
      <c r="V494" s="13">
        <f t="shared" si="161"/>
        <v>0</v>
      </c>
      <c r="W494" s="53">
        <f t="shared" si="162"/>
        <v>0</v>
      </c>
      <c r="X494" s="54">
        <f t="shared" si="163"/>
        <v>0</v>
      </c>
      <c r="Y494" s="15" t="str">
        <f t="shared" si="164"/>
        <v>-</v>
      </c>
      <c r="Z494" s="54" t="s">
        <v>797</v>
      </c>
      <c r="AA494" s="12">
        <v>0</v>
      </c>
      <c r="AB494" s="54" t="s">
        <v>797</v>
      </c>
      <c r="AC494" s="12">
        <v>0</v>
      </c>
      <c r="AD494" s="54" t="s">
        <v>797</v>
      </c>
      <c r="AE494" s="12">
        <v>0</v>
      </c>
      <c r="AF494" s="54" t="s">
        <v>797</v>
      </c>
      <c r="AG494" s="12">
        <v>0</v>
      </c>
      <c r="AH494" s="54" t="s">
        <v>797</v>
      </c>
      <c r="AI494" s="12">
        <v>0</v>
      </c>
      <c r="AJ494" s="54" t="s">
        <v>797</v>
      </c>
      <c r="AK494" s="12">
        <v>0</v>
      </c>
      <c r="AL494" s="54" t="s">
        <v>797</v>
      </c>
      <c r="AM494" s="12">
        <v>0</v>
      </c>
      <c r="AN494" s="54" t="s">
        <v>797</v>
      </c>
      <c r="AO494" s="12">
        <v>0</v>
      </c>
      <c r="AP494" s="183" t="s">
        <v>896</v>
      </c>
      <c r="AQ494" s="194">
        <v>3</v>
      </c>
      <c r="AR494" s="195" t="s">
        <v>797</v>
      </c>
      <c r="AS494" s="180">
        <v>0</v>
      </c>
      <c r="AT494" s="181">
        <v>3</v>
      </c>
      <c r="AU494" s="188">
        <v>0</v>
      </c>
      <c r="AV494" s="188">
        <v>0</v>
      </c>
      <c r="AW494" s="188" t="s">
        <v>797</v>
      </c>
      <c r="AX494" s="95" t="s">
        <v>897</v>
      </c>
      <c r="AY494" s="96" t="e">
        <v>#VALUE!</v>
      </c>
      <c r="AZ494" s="97">
        <v>0</v>
      </c>
    </row>
    <row r="495" spans="3:52" ht="15" customHeight="1" x14ac:dyDescent="0.25">
      <c r="C495" s="90">
        <f t="shared" si="165"/>
        <v>355</v>
      </c>
      <c r="D495" s="3" t="s">
        <v>420</v>
      </c>
      <c r="E495" s="225" t="str">
        <f>_xlfn.XLOOKUP(D495, '[1]Парный рейтинг'!$D$10:$D$826,'[1]Парный рейтинг'!$P$10:$P$826, "")</f>
        <v/>
      </c>
      <c r="F495" s="172" t="str">
        <f t="shared" si="148"/>
        <v/>
      </c>
      <c r="G495" s="207" t="e">
        <f t="shared" si="149"/>
        <v>#VALUE!</v>
      </c>
      <c r="H495" s="176" t="str">
        <f t="shared" si="166"/>
        <v/>
      </c>
      <c r="I495" s="27" t="str">
        <f t="shared" si="150"/>
        <v>3,0</v>
      </c>
      <c r="J495" s="208">
        <v>3</v>
      </c>
      <c r="K495" s="24" t="s">
        <v>797</v>
      </c>
      <c r="L495" s="2">
        <f t="shared" si="151"/>
        <v>0</v>
      </c>
      <c r="M495" s="5">
        <f t="shared" si="152"/>
        <v>3</v>
      </c>
      <c r="N495" s="196">
        <f t="shared" si="153"/>
        <v>0</v>
      </c>
      <c r="O495" s="196">
        <f t="shared" si="154"/>
        <v>0</v>
      </c>
      <c r="P495" s="17" t="str">
        <f t="shared" si="155"/>
        <v/>
      </c>
      <c r="Q495" s="16" t="str">
        <f t="shared" si="156"/>
        <v>n/a</v>
      </c>
      <c r="R495" s="10" t="e">
        <f t="shared" si="157"/>
        <v>#VALUE!</v>
      </c>
      <c r="S495" s="25">
        <f t="shared" si="158"/>
        <v>0</v>
      </c>
      <c r="T495" s="11">
        <f t="shared" si="159"/>
        <v>0</v>
      </c>
      <c r="U495" s="12" t="str">
        <f t="shared" si="160"/>
        <v xml:space="preserve"> </v>
      </c>
      <c r="V495" s="13">
        <f t="shared" si="161"/>
        <v>0</v>
      </c>
      <c r="W495" s="53">
        <f t="shared" si="162"/>
        <v>0</v>
      </c>
      <c r="X495" s="54">
        <f t="shared" si="163"/>
        <v>0</v>
      </c>
      <c r="Y495" s="15" t="str">
        <f t="shared" si="164"/>
        <v>-</v>
      </c>
      <c r="Z495" s="54" t="s">
        <v>797</v>
      </c>
      <c r="AA495" s="12">
        <v>0</v>
      </c>
      <c r="AB495" s="54" t="s">
        <v>797</v>
      </c>
      <c r="AC495" s="12">
        <v>0</v>
      </c>
      <c r="AD495" s="54" t="s">
        <v>797</v>
      </c>
      <c r="AE495" s="12">
        <v>0</v>
      </c>
      <c r="AF495" s="54" t="s">
        <v>797</v>
      </c>
      <c r="AG495" s="12">
        <v>0</v>
      </c>
      <c r="AH495" s="54" t="s">
        <v>797</v>
      </c>
      <c r="AI495" s="12">
        <v>0</v>
      </c>
      <c r="AJ495" s="54" t="s">
        <v>797</v>
      </c>
      <c r="AK495" s="12">
        <v>0</v>
      </c>
      <c r="AL495" s="54" t="s">
        <v>797</v>
      </c>
      <c r="AM495" s="12">
        <v>0</v>
      </c>
      <c r="AN495" s="54" t="s">
        <v>797</v>
      </c>
      <c r="AO495" s="12">
        <v>0</v>
      </c>
      <c r="AP495" s="183" t="s">
        <v>896</v>
      </c>
      <c r="AQ495" s="194">
        <v>3</v>
      </c>
      <c r="AR495" s="195" t="s">
        <v>797</v>
      </c>
      <c r="AS495" s="180">
        <v>0</v>
      </c>
      <c r="AT495" s="181">
        <v>3</v>
      </c>
      <c r="AU495" s="188">
        <v>0</v>
      </c>
      <c r="AV495" s="188">
        <v>0</v>
      </c>
      <c r="AW495" s="188" t="s">
        <v>797</v>
      </c>
      <c r="AX495" s="95" t="s">
        <v>897</v>
      </c>
      <c r="AY495" s="96" t="e">
        <v>#VALUE!</v>
      </c>
      <c r="AZ495" s="97">
        <v>0</v>
      </c>
    </row>
    <row r="496" spans="3:52" ht="15" customHeight="1" x14ac:dyDescent="0.25">
      <c r="C496" s="90">
        <f t="shared" si="165"/>
        <v>356</v>
      </c>
      <c r="D496" s="3" t="s">
        <v>351</v>
      </c>
      <c r="E496" s="225" t="str">
        <f>_xlfn.XLOOKUP(D496, '[1]Парный рейтинг'!$D$10:$D$826,'[1]Парный рейтинг'!$P$10:$P$826, "")</f>
        <v/>
      </c>
      <c r="F496" s="172" t="str">
        <f t="shared" si="148"/>
        <v/>
      </c>
      <c r="G496" s="207" t="e">
        <f t="shared" si="149"/>
        <v>#VALUE!</v>
      </c>
      <c r="H496" s="176" t="str">
        <f t="shared" si="166"/>
        <v/>
      </c>
      <c r="I496" s="27" t="str">
        <f t="shared" si="150"/>
        <v>3,0</v>
      </c>
      <c r="J496" s="208">
        <v>3</v>
      </c>
      <c r="K496" s="24" t="s">
        <v>797</v>
      </c>
      <c r="L496" s="2">
        <f t="shared" si="151"/>
        <v>0</v>
      </c>
      <c r="M496" s="5">
        <f t="shared" si="152"/>
        <v>3</v>
      </c>
      <c r="N496" s="196">
        <f t="shared" si="153"/>
        <v>0</v>
      </c>
      <c r="O496" s="196">
        <f t="shared" si="154"/>
        <v>0</v>
      </c>
      <c r="P496" s="17" t="str">
        <f t="shared" si="155"/>
        <v/>
      </c>
      <c r="Q496" s="16" t="str">
        <f t="shared" si="156"/>
        <v>n/a</v>
      </c>
      <c r="R496" s="10" t="e">
        <f t="shared" si="157"/>
        <v>#VALUE!</v>
      </c>
      <c r="S496" s="25">
        <f t="shared" si="158"/>
        <v>0</v>
      </c>
      <c r="T496" s="11">
        <f t="shared" si="159"/>
        <v>0</v>
      </c>
      <c r="U496" s="12" t="str">
        <f t="shared" si="160"/>
        <v xml:space="preserve"> </v>
      </c>
      <c r="V496" s="13">
        <f t="shared" si="161"/>
        <v>0</v>
      </c>
      <c r="W496" s="53">
        <f t="shared" si="162"/>
        <v>0</v>
      </c>
      <c r="X496" s="54">
        <f t="shared" si="163"/>
        <v>0</v>
      </c>
      <c r="Y496" s="15" t="str">
        <f t="shared" si="164"/>
        <v>-</v>
      </c>
      <c r="Z496" s="54" t="s">
        <v>797</v>
      </c>
      <c r="AA496" s="12">
        <v>0</v>
      </c>
      <c r="AB496" s="54" t="s">
        <v>797</v>
      </c>
      <c r="AC496" s="12">
        <v>0</v>
      </c>
      <c r="AD496" s="54" t="s">
        <v>797</v>
      </c>
      <c r="AE496" s="12">
        <v>0</v>
      </c>
      <c r="AF496" s="54" t="s">
        <v>797</v>
      </c>
      <c r="AG496" s="12">
        <v>0</v>
      </c>
      <c r="AH496" s="54" t="s">
        <v>797</v>
      </c>
      <c r="AI496" s="12">
        <v>0</v>
      </c>
      <c r="AJ496" s="54" t="s">
        <v>797</v>
      </c>
      <c r="AK496" s="12">
        <v>0</v>
      </c>
      <c r="AL496" s="54" t="s">
        <v>797</v>
      </c>
      <c r="AM496" s="12">
        <v>0</v>
      </c>
      <c r="AN496" s="54" t="s">
        <v>797</v>
      </c>
      <c r="AO496" s="12">
        <v>0</v>
      </c>
      <c r="AP496" s="183" t="s">
        <v>896</v>
      </c>
      <c r="AQ496" s="194">
        <v>3</v>
      </c>
      <c r="AR496" s="195" t="s">
        <v>797</v>
      </c>
      <c r="AS496" s="180">
        <v>0</v>
      </c>
      <c r="AT496" s="181">
        <v>3</v>
      </c>
      <c r="AU496" s="188">
        <v>0</v>
      </c>
      <c r="AV496" s="188">
        <v>0</v>
      </c>
      <c r="AW496" s="188" t="s">
        <v>797</v>
      </c>
      <c r="AX496" s="95" t="s">
        <v>897</v>
      </c>
      <c r="AY496" s="96" t="e">
        <v>#VALUE!</v>
      </c>
      <c r="AZ496" s="97">
        <v>0</v>
      </c>
    </row>
    <row r="497" spans="3:52" ht="15" customHeight="1" x14ac:dyDescent="0.25">
      <c r="C497" s="90">
        <f t="shared" si="165"/>
        <v>357</v>
      </c>
      <c r="D497" s="3" t="s">
        <v>475</v>
      </c>
      <c r="E497" s="225" t="str">
        <f>_xlfn.XLOOKUP(D497, '[1]Парный рейтинг'!$D$10:$D$826,'[1]Парный рейтинг'!$P$10:$P$826, "")</f>
        <v/>
      </c>
      <c r="F497" s="172" t="str">
        <f t="shared" si="148"/>
        <v/>
      </c>
      <c r="G497" s="207" t="e">
        <f t="shared" si="149"/>
        <v>#VALUE!</v>
      </c>
      <c r="H497" s="176" t="str">
        <f t="shared" si="166"/>
        <v/>
      </c>
      <c r="I497" s="27" t="str">
        <f t="shared" si="150"/>
        <v>3,0</v>
      </c>
      <c r="J497" s="208">
        <v>3</v>
      </c>
      <c r="K497" s="24" t="s">
        <v>797</v>
      </c>
      <c r="L497" s="2">
        <f t="shared" si="151"/>
        <v>0</v>
      </c>
      <c r="M497" s="5">
        <f t="shared" si="152"/>
        <v>3</v>
      </c>
      <c r="N497" s="196">
        <f t="shared" si="153"/>
        <v>0</v>
      </c>
      <c r="O497" s="196">
        <f t="shared" si="154"/>
        <v>0</v>
      </c>
      <c r="P497" s="17" t="str">
        <f t="shared" si="155"/>
        <v/>
      </c>
      <c r="Q497" s="16" t="str">
        <f t="shared" si="156"/>
        <v>n/a</v>
      </c>
      <c r="R497" s="10" t="e">
        <f t="shared" si="157"/>
        <v>#VALUE!</v>
      </c>
      <c r="S497" s="25">
        <f t="shared" si="158"/>
        <v>0</v>
      </c>
      <c r="T497" s="11">
        <f t="shared" si="159"/>
        <v>0</v>
      </c>
      <c r="U497" s="12" t="str">
        <f t="shared" si="160"/>
        <v xml:space="preserve"> </v>
      </c>
      <c r="V497" s="13">
        <f t="shared" si="161"/>
        <v>0</v>
      </c>
      <c r="W497" s="53">
        <f t="shared" si="162"/>
        <v>0</v>
      </c>
      <c r="X497" s="54">
        <f t="shared" si="163"/>
        <v>0</v>
      </c>
      <c r="Y497" s="15" t="str">
        <f t="shared" si="164"/>
        <v>-</v>
      </c>
      <c r="Z497" s="54" t="s">
        <v>797</v>
      </c>
      <c r="AA497" s="12">
        <v>0</v>
      </c>
      <c r="AB497" s="54" t="s">
        <v>797</v>
      </c>
      <c r="AC497" s="12">
        <v>0</v>
      </c>
      <c r="AD497" s="54" t="s">
        <v>797</v>
      </c>
      <c r="AE497" s="12">
        <v>0</v>
      </c>
      <c r="AF497" s="54" t="s">
        <v>797</v>
      </c>
      <c r="AG497" s="12">
        <v>0</v>
      </c>
      <c r="AH497" s="54" t="s">
        <v>797</v>
      </c>
      <c r="AI497" s="12">
        <v>0</v>
      </c>
      <c r="AJ497" s="54" t="s">
        <v>797</v>
      </c>
      <c r="AK497" s="12">
        <v>0</v>
      </c>
      <c r="AL497" s="54" t="s">
        <v>797</v>
      </c>
      <c r="AM497" s="12">
        <v>0</v>
      </c>
      <c r="AN497" s="54" t="s">
        <v>797</v>
      </c>
      <c r="AO497" s="12">
        <v>0</v>
      </c>
      <c r="AP497" s="183" t="s">
        <v>896</v>
      </c>
      <c r="AQ497" s="194">
        <v>3</v>
      </c>
      <c r="AR497" s="195" t="s">
        <v>797</v>
      </c>
      <c r="AS497" s="180">
        <v>0</v>
      </c>
      <c r="AT497" s="181">
        <v>3</v>
      </c>
      <c r="AU497" s="188">
        <v>0</v>
      </c>
      <c r="AV497" s="188">
        <v>0</v>
      </c>
      <c r="AW497" s="188" t="s">
        <v>797</v>
      </c>
      <c r="AX497" s="95" t="s">
        <v>897</v>
      </c>
      <c r="AY497" s="96" t="e">
        <v>#VALUE!</v>
      </c>
      <c r="AZ497" s="97">
        <v>0</v>
      </c>
    </row>
    <row r="498" spans="3:52" ht="15" customHeight="1" x14ac:dyDescent="0.25">
      <c r="C498" s="90">
        <f t="shared" si="165"/>
        <v>358</v>
      </c>
      <c r="D498" s="3" t="s">
        <v>379</v>
      </c>
      <c r="E498" s="225" t="str">
        <f>_xlfn.XLOOKUP(D498, '[1]Парный рейтинг'!$D$10:$D$826,'[1]Парный рейтинг'!$P$10:$P$826, "")</f>
        <v/>
      </c>
      <c r="F498" s="172" t="str">
        <f t="shared" si="148"/>
        <v/>
      </c>
      <c r="G498" s="207" t="e">
        <f t="shared" si="149"/>
        <v>#VALUE!</v>
      </c>
      <c r="H498" s="176" t="str">
        <f t="shared" si="166"/>
        <v/>
      </c>
      <c r="I498" s="27" t="str">
        <f t="shared" si="150"/>
        <v>3,0</v>
      </c>
      <c r="J498" s="208">
        <v>3</v>
      </c>
      <c r="K498" s="24" t="s">
        <v>797</v>
      </c>
      <c r="L498" s="2">
        <f t="shared" si="151"/>
        <v>0</v>
      </c>
      <c r="M498" s="5">
        <f t="shared" si="152"/>
        <v>3</v>
      </c>
      <c r="N498" s="196">
        <f t="shared" si="153"/>
        <v>0</v>
      </c>
      <c r="O498" s="196">
        <f t="shared" si="154"/>
        <v>0</v>
      </c>
      <c r="P498" s="17" t="str">
        <f t="shared" si="155"/>
        <v/>
      </c>
      <c r="Q498" s="16" t="str">
        <f t="shared" si="156"/>
        <v>n/a</v>
      </c>
      <c r="R498" s="10" t="e">
        <f t="shared" si="157"/>
        <v>#VALUE!</v>
      </c>
      <c r="S498" s="25">
        <f t="shared" si="158"/>
        <v>0</v>
      </c>
      <c r="T498" s="11">
        <f t="shared" si="159"/>
        <v>0</v>
      </c>
      <c r="U498" s="12" t="str">
        <f t="shared" si="160"/>
        <v xml:space="preserve"> </v>
      </c>
      <c r="V498" s="13">
        <f t="shared" si="161"/>
        <v>0</v>
      </c>
      <c r="W498" s="53">
        <f t="shared" si="162"/>
        <v>0</v>
      </c>
      <c r="X498" s="54">
        <f t="shared" si="163"/>
        <v>0</v>
      </c>
      <c r="Y498" s="15" t="str">
        <f t="shared" si="164"/>
        <v>-</v>
      </c>
      <c r="Z498" s="54" t="s">
        <v>797</v>
      </c>
      <c r="AA498" s="12">
        <v>0</v>
      </c>
      <c r="AB498" s="54" t="s">
        <v>797</v>
      </c>
      <c r="AC498" s="12">
        <v>0</v>
      </c>
      <c r="AD498" s="54" t="s">
        <v>797</v>
      </c>
      <c r="AE498" s="12">
        <v>0</v>
      </c>
      <c r="AF498" s="54" t="s">
        <v>797</v>
      </c>
      <c r="AG498" s="12">
        <v>0</v>
      </c>
      <c r="AH498" s="54" t="s">
        <v>797</v>
      </c>
      <c r="AI498" s="12">
        <v>0</v>
      </c>
      <c r="AJ498" s="54" t="s">
        <v>797</v>
      </c>
      <c r="AK498" s="12">
        <v>0</v>
      </c>
      <c r="AL498" s="54" t="s">
        <v>797</v>
      </c>
      <c r="AM498" s="12">
        <v>0</v>
      </c>
      <c r="AN498" s="54" t="s">
        <v>797</v>
      </c>
      <c r="AO498" s="12">
        <v>0</v>
      </c>
      <c r="AP498" s="183" t="s">
        <v>896</v>
      </c>
      <c r="AQ498" s="194">
        <v>3</v>
      </c>
      <c r="AR498" s="195" t="s">
        <v>797</v>
      </c>
      <c r="AS498" s="180">
        <v>0</v>
      </c>
      <c r="AT498" s="181">
        <v>3</v>
      </c>
      <c r="AU498" s="188">
        <v>0</v>
      </c>
      <c r="AV498" s="188">
        <v>0</v>
      </c>
      <c r="AW498" s="188" t="s">
        <v>797</v>
      </c>
      <c r="AX498" s="95" t="s">
        <v>897</v>
      </c>
      <c r="AY498" s="96" t="e">
        <v>#VALUE!</v>
      </c>
      <c r="AZ498" s="97">
        <v>0</v>
      </c>
    </row>
    <row r="499" spans="3:52" ht="15" customHeight="1" x14ac:dyDescent="0.25">
      <c r="C499" s="90">
        <f t="shared" si="165"/>
        <v>359</v>
      </c>
      <c r="D499" s="3" t="s">
        <v>904</v>
      </c>
      <c r="E499" s="225" t="str">
        <f>_xlfn.XLOOKUP(D499, '[1]Парный рейтинг'!$D$10:$D$826,'[1]Парный рейтинг'!$P$10:$P$826, "")</f>
        <v/>
      </c>
      <c r="F499" s="172" t="str">
        <f t="shared" si="148"/>
        <v/>
      </c>
      <c r="G499" s="207" t="e">
        <f t="shared" si="149"/>
        <v>#VALUE!</v>
      </c>
      <c r="H499" s="176" t="str">
        <f t="shared" si="166"/>
        <v/>
      </c>
      <c r="I499" s="27" t="str">
        <f t="shared" si="150"/>
        <v>3,0</v>
      </c>
      <c r="J499" s="208">
        <v>3</v>
      </c>
      <c r="K499" s="24" t="s">
        <v>797</v>
      </c>
      <c r="L499" s="2">
        <f t="shared" si="151"/>
        <v>0</v>
      </c>
      <c r="M499" s="5">
        <f t="shared" si="152"/>
        <v>3</v>
      </c>
      <c r="N499" s="196">
        <f t="shared" si="153"/>
        <v>0</v>
      </c>
      <c r="O499" s="196">
        <f t="shared" si="154"/>
        <v>0</v>
      </c>
      <c r="P499" s="17" t="str">
        <f t="shared" si="155"/>
        <v/>
      </c>
      <c r="Q499" s="16" t="str">
        <f t="shared" si="156"/>
        <v>n/a</v>
      </c>
      <c r="R499" s="10" t="e">
        <f t="shared" si="157"/>
        <v>#VALUE!</v>
      </c>
      <c r="S499" s="25">
        <f t="shared" si="158"/>
        <v>0</v>
      </c>
      <c r="T499" s="11">
        <f t="shared" si="159"/>
        <v>0</v>
      </c>
      <c r="U499" s="12" t="str">
        <f t="shared" si="160"/>
        <v xml:space="preserve"> </v>
      </c>
      <c r="V499" s="13">
        <f t="shared" si="161"/>
        <v>0</v>
      </c>
      <c r="W499" s="53">
        <f t="shared" si="162"/>
        <v>0</v>
      </c>
      <c r="X499" s="54">
        <f t="shared" si="163"/>
        <v>0</v>
      </c>
      <c r="Y499" s="15" t="str">
        <f t="shared" si="164"/>
        <v>-</v>
      </c>
      <c r="Z499" s="54" t="s">
        <v>797</v>
      </c>
      <c r="AA499" s="12">
        <v>0</v>
      </c>
      <c r="AB499" s="54" t="s">
        <v>797</v>
      </c>
      <c r="AC499" s="12">
        <v>0</v>
      </c>
      <c r="AD499" s="54" t="s">
        <v>797</v>
      </c>
      <c r="AE499" s="12">
        <v>0</v>
      </c>
      <c r="AF499" s="54" t="s">
        <v>797</v>
      </c>
      <c r="AG499" s="12">
        <v>0</v>
      </c>
      <c r="AH499" s="54" t="s">
        <v>797</v>
      </c>
      <c r="AI499" s="12">
        <v>0</v>
      </c>
      <c r="AJ499" s="54" t="s">
        <v>797</v>
      </c>
      <c r="AK499" s="12">
        <v>0</v>
      </c>
      <c r="AL499" s="54" t="s">
        <v>797</v>
      </c>
      <c r="AM499" s="12">
        <v>0</v>
      </c>
      <c r="AN499" s="54" t="s">
        <v>797</v>
      </c>
      <c r="AO499" s="12">
        <v>0</v>
      </c>
      <c r="AP499" s="183" t="s">
        <v>896</v>
      </c>
      <c r="AQ499" s="194">
        <v>3</v>
      </c>
      <c r="AR499" s="195" t="s">
        <v>797</v>
      </c>
      <c r="AS499" s="180">
        <v>0</v>
      </c>
      <c r="AT499" s="181">
        <v>3</v>
      </c>
      <c r="AU499" s="188">
        <v>0</v>
      </c>
      <c r="AV499" s="188">
        <v>0</v>
      </c>
      <c r="AW499" s="188" t="s">
        <v>797</v>
      </c>
      <c r="AX499" s="95" t="s">
        <v>897</v>
      </c>
      <c r="AY499" s="96" t="e">
        <v>#VALUE!</v>
      </c>
      <c r="AZ499" s="97">
        <v>0</v>
      </c>
    </row>
    <row r="500" spans="3:52" ht="15" customHeight="1" x14ac:dyDescent="0.25">
      <c r="C500" s="90">
        <f t="shared" si="165"/>
        <v>360</v>
      </c>
      <c r="D500" s="3" t="s">
        <v>540</v>
      </c>
      <c r="E500" s="225" t="str">
        <f>_xlfn.XLOOKUP(D500, '[1]Парный рейтинг'!$D$10:$D$826,'[1]Парный рейтинг'!$P$10:$P$826, "")</f>
        <v/>
      </c>
      <c r="F500" s="172" t="str">
        <f t="shared" si="148"/>
        <v/>
      </c>
      <c r="G500" s="207" t="e">
        <f t="shared" si="149"/>
        <v>#VALUE!</v>
      </c>
      <c r="H500" s="176" t="str">
        <f t="shared" si="166"/>
        <v/>
      </c>
      <c r="I500" s="27" t="str">
        <f t="shared" si="150"/>
        <v>3,0</v>
      </c>
      <c r="J500" s="208">
        <v>3</v>
      </c>
      <c r="K500" s="24" t="s">
        <v>797</v>
      </c>
      <c r="L500" s="2">
        <f t="shared" si="151"/>
        <v>0</v>
      </c>
      <c r="M500" s="5">
        <f t="shared" si="152"/>
        <v>3</v>
      </c>
      <c r="N500" s="196">
        <f t="shared" si="153"/>
        <v>0</v>
      </c>
      <c r="O500" s="196">
        <f t="shared" si="154"/>
        <v>0</v>
      </c>
      <c r="P500" s="17" t="str">
        <f t="shared" si="155"/>
        <v/>
      </c>
      <c r="Q500" s="16" t="str">
        <f t="shared" si="156"/>
        <v>n/a</v>
      </c>
      <c r="R500" s="10" t="e">
        <f t="shared" si="157"/>
        <v>#VALUE!</v>
      </c>
      <c r="S500" s="25">
        <f t="shared" si="158"/>
        <v>0</v>
      </c>
      <c r="T500" s="11">
        <f t="shared" si="159"/>
        <v>0</v>
      </c>
      <c r="U500" s="12" t="str">
        <f t="shared" si="160"/>
        <v xml:space="preserve"> </v>
      </c>
      <c r="V500" s="13">
        <f t="shared" si="161"/>
        <v>0</v>
      </c>
      <c r="W500" s="53">
        <f t="shared" si="162"/>
        <v>0</v>
      </c>
      <c r="X500" s="54">
        <f t="shared" si="163"/>
        <v>0</v>
      </c>
      <c r="Y500" s="15" t="str">
        <f t="shared" si="164"/>
        <v>-</v>
      </c>
      <c r="Z500" s="54" t="s">
        <v>797</v>
      </c>
      <c r="AA500" s="12">
        <v>0</v>
      </c>
      <c r="AB500" s="54" t="s">
        <v>797</v>
      </c>
      <c r="AC500" s="12">
        <v>0</v>
      </c>
      <c r="AD500" s="54" t="s">
        <v>797</v>
      </c>
      <c r="AE500" s="12">
        <v>0</v>
      </c>
      <c r="AF500" s="54" t="s">
        <v>797</v>
      </c>
      <c r="AG500" s="12">
        <v>0</v>
      </c>
      <c r="AH500" s="54" t="s">
        <v>797</v>
      </c>
      <c r="AI500" s="12">
        <v>0</v>
      </c>
      <c r="AJ500" s="54" t="s">
        <v>797</v>
      </c>
      <c r="AK500" s="12">
        <v>0</v>
      </c>
      <c r="AL500" s="54" t="s">
        <v>797</v>
      </c>
      <c r="AM500" s="12">
        <v>0</v>
      </c>
      <c r="AN500" s="54" t="s">
        <v>797</v>
      </c>
      <c r="AO500" s="12">
        <v>0</v>
      </c>
      <c r="AP500" s="183" t="s">
        <v>896</v>
      </c>
      <c r="AQ500" s="194">
        <v>3</v>
      </c>
      <c r="AR500" s="195" t="s">
        <v>797</v>
      </c>
      <c r="AS500" s="180">
        <v>0</v>
      </c>
      <c r="AT500" s="181">
        <v>3</v>
      </c>
      <c r="AU500" s="188">
        <v>0</v>
      </c>
      <c r="AV500" s="188">
        <v>0</v>
      </c>
      <c r="AW500" s="188" t="s">
        <v>797</v>
      </c>
      <c r="AX500" s="95" t="s">
        <v>897</v>
      </c>
      <c r="AY500" s="96" t="e">
        <v>#VALUE!</v>
      </c>
      <c r="AZ500" s="97">
        <v>0</v>
      </c>
    </row>
    <row r="501" spans="3:52" ht="15" customHeight="1" x14ac:dyDescent="0.25">
      <c r="C501" s="90">
        <f t="shared" si="165"/>
        <v>361</v>
      </c>
      <c r="D501" s="3" t="s">
        <v>541</v>
      </c>
      <c r="E501" s="225" t="str">
        <f>_xlfn.XLOOKUP(D501, '[1]Парный рейтинг'!$D$10:$D$826,'[1]Парный рейтинг'!$P$10:$P$826, "")</f>
        <v/>
      </c>
      <c r="F501" s="172" t="str">
        <f t="shared" si="148"/>
        <v/>
      </c>
      <c r="G501" s="207" t="e">
        <f t="shared" si="149"/>
        <v>#VALUE!</v>
      </c>
      <c r="H501" s="176" t="str">
        <f t="shared" si="166"/>
        <v/>
      </c>
      <c r="I501" s="27" t="str">
        <f t="shared" si="150"/>
        <v>3,0</v>
      </c>
      <c r="J501" s="208">
        <v>3</v>
      </c>
      <c r="K501" s="24" t="s">
        <v>797</v>
      </c>
      <c r="L501" s="2">
        <f t="shared" si="151"/>
        <v>0</v>
      </c>
      <c r="M501" s="5">
        <f t="shared" si="152"/>
        <v>3</v>
      </c>
      <c r="N501" s="196">
        <f t="shared" si="153"/>
        <v>0</v>
      </c>
      <c r="O501" s="196">
        <f t="shared" si="154"/>
        <v>0</v>
      </c>
      <c r="P501" s="17" t="str">
        <f t="shared" si="155"/>
        <v/>
      </c>
      <c r="Q501" s="16" t="str">
        <f t="shared" si="156"/>
        <v>n/a</v>
      </c>
      <c r="R501" s="10" t="e">
        <f t="shared" si="157"/>
        <v>#VALUE!</v>
      </c>
      <c r="S501" s="25">
        <f t="shared" si="158"/>
        <v>0</v>
      </c>
      <c r="T501" s="11">
        <f t="shared" si="159"/>
        <v>0</v>
      </c>
      <c r="U501" s="12" t="str">
        <f t="shared" si="160"/>
        <v xml:space="preserve"> </v>
      </c>
      <c r="V501" s="13">
        <f t="shared" si="161"/>
        <v>0</v>
      </c>
      <c r="W501" s="53">
        <f t="shared" si="162"/>
        <v>0</v>
      </c>
      <c r="X501" s="54">
        <f t="shared" si="163"/>
        <v>0</v>
      </c>
      <c r="Y501" s="15" t="str">
        <f t="shared" si="164"/>
        <v>-</v>
      </c>
      <c r="Z501" s="54" t="s">
        <v>797</v>
      </c>
      <c r="AA501" s="12">
        <v>0</v>
      </c>
      <c r="AB501" s="54" t="s">
        <v>797</v>
      </c>
      <c r="AC501" s="12">
        <v>0</v>
      </c>
      <c r="AD501" s="54" t="s">
        <v>797</v>
      </c>
      <c r="AE501" s="12">
        <v>0</v>
      </c>
      <c r="AF501" s="54" t="s">
        <v>797</v>
      </c>
      <c r="AG501" s="12">
        <v>0</v>
      </c>
      <c r="AH501" s="54" t="s">
        <v>797</v>
      </c>
      <c r="AI501" s="12">
        <v>0</v>
      </c>
      <c r="AJ501" s="54" t="s">
        <v>797</v>
      </c>
      <c r="AK501" s="12">
        <v>0</v>
      </c>
      <c r="AL501" s="54" t="s">
        <v>797</v>
      </c>
      <c r="AM501" s="12">
        <v>0</v>
      </c>
      <c r="AN501" s="54" t="s">
        <v>797</v>
      </c>
      <c r="AO501" s="12">
        <v>0</v>
      </c>
      <c r="AP501" s="183" t="s">
        <v>896</v>
      </c>
      <c r="AQ501" s="194">
        <v>3</v>
      </c>
      <c r="AR501" s="195" t="s">
        <v>797</v>
      </c>
      <c r="AS501" s="180">
        <v>0</v>
      </c>
      <c r="AT501" s="181">
        <v>3</v>
      </c>
      <c r="AU501" s="188">
        <v>0</v>
      </c>
      <c r="AV501" s="188">
        <v>0</v>
      </c>
      <c r="AW501" s="188" t="s">
        <v>797</v>
      </c>
      <c r="AX501" s="95" t="s">
        <v>897</v>
      </c>
      <c r="AY501" s="96" t="e">
        <v>#VALUE!</v>
      </c>
      <c r="AZ501" s="97">
        <v>0</v>
      </c>
    </row>
    <row r="502" spans="3:52" ht="15" customHeight="1" x14ac:dyDescent="0.25">
      <c r="C502" s="90">
        <f t="shared" si="165"/>
        <v>362</v>
      </c>
      <c r="D502" s="3" t="s">
        <v>542</v>
      </c>
      <c r="E502" s="225" t="str">
        <f>_xlfn.XLOOKUP(D502, '[1]Парный рейтинг'!$D$10:$D$826,'[1]Парный рейтинг'!$P$10:$P$826, "")</f>
        <v/>
      </c>
      <c r="F502" s="172" t="str">
        <f t="shared" si="148"/>
        <v/>
      </c>
      <c r="G502" s="207" t="e">
        <f t="shared" si="149"/>
        <v>#VALUE!</v>
      </c>
      <c r="H502" s="176" t="str">
        <f t="shared" si="166"/>
        <v/>
      </c>
      <c r="I502" s="27" t="str">
        <f t="shared" si="150"/>
        <v>3,0</v>
      </c>
      <c r="J502" s="208">
        <v>3</v>
      </c>
      <c r="K502" s="24" t="s">
        <v>797</v>
      </c>
      <c r="L502" s="2">
        <f t="shared" si="151"/>
        <v>0</v>
      </c>
      <c r="M502" s="5">
        <f t="shared" si="152"/>
        <v>3</v>
      </c>
      <c r="N502" s="196">
        <f t="shared" si="153"/>
        <v>0</v>
      </c>
      <c r="O502" s="196">
        <f t="shared" si="154"/>
        <v>0</v>
      </c>
      <c r="P502" s="17" t="str">
        <f t="shared" si="155"/>
        <v/>
      </c>
      <c r="Q502" s="16" t="str">
        <f t="shared" si="156"/>
        <v>n/a</v>
      </c>
      <c r="R502" s="10" t="e">
        <f t="shared" si="157"/>
        <v>#VALUE!</v>
      </c>
      <c r="S502" s="25">
        <f t="shared" si="158"/>
        <v>0</v>
      </c>
      <c r="T502" s="11">
        <f t="shared" si="159"/>
        <v>0</v>
      </c>
      <c r="U502" s="12" t="str">
        <f t="shared" si="160"/>
        <v xml:space="preserve"> </v>
      </c>
      <c r="V502" s="13">
        <f t="shared" si="161"/>
        <v>0</v>
      </c>
      <c r="W502" s="53">
        <f t="shared" si="162"/>
        <v>0</v>
      </c>
      <c r="X502" s="54">
        <f t="shared" si="163"/>
        <v>0</v>
      </c>
      <c r="Y502" s="15" t="str">
        <f t="shared" si="164"/>
        <v>-</v>
      </c>
      <c r="Z502" s="54" t="s">
        <v>797</v>
      </c>
      <c r="AA502" s="12">
        <v>0</v>
      </c>
      <c r="AB502" s="54" t="s">
        <v>797</v>
      </c>
      <c r="AC502" s="12">
        <v>0</v>
      </c>
      <c r="AD502" s="54" t="s">
        <v>797</v>
      </c>
      <c r="AE502" s="12">
        <v>0</v>
      </c>
      <c r="AF502" s="54" t="s">
        <v>797</v>
      </c>
      <c r="AG502" s="12">
        <v>0</v>
      </c>
      <c r="AH502" s="54" t="s">
        <v>797</v>
      </c>
      <c r="AI502" s="12">
        <v>0</v>
      </c>
      <c r="AJ502" s="54" t="s">
        <v>797</v>
      </c>
      <c r="AK502" s="12">
        <v>0</v>
      </c>
      <c r="AL502" s="54" t="s">
        <v>797</v>
      </c>
      <c r="AM502" s="12">
        <v>0</v>
      </c>
      <c r="AN502" s="54" t="s">
        <v>797</v>
      </c>
      <c r="AO502" s="12">
        <v>0</v>
      </c>
      <c r="AP502" s="183" t="s">
        <v>896</v>
      </c>
      <c r="AQ502" s="194">
        <v>3</v>
      </c>
      <c r="AR502" s="195" t="s">
        <v>797</v>
      </c>
      <c r="AS502" s="180">
        <v>0</v>
      </c>
      <c r="AT502" s="181">
        <v>3</v>
      </c>
      <c r="AU502" s="188">
        <v>0</v>
      </c>
      <c r="AV502" s="188">
        <v>0</v>
      </c>
      <c r="AW502" s="188" t="s">
        <v>797</v>
      </c>
      <c r="AX502" s="95" t="s">
        <v>897</v>
      </c>
      <c r="AY502" s="96" t="e">
        <v>#VALUE!</v>
      </c>
      <c r="AZ502" s="97">
        <v>0</v>
      </c>
    </row>
    <row r="503" spans="3:52" ht="15" customHeight="1" x14ac:dyDescent="0.25">
      <c r="C503" s="90">
        <f t="shared" si="165"/>
        <v>363</v>
      </c>
      <c r="D503" s="3" t="s">
        <v>543</v>
      </c>
      <c r="E503" s="225" t="str">
        <f>_xlfn.XLOOKUP(D503, '[1]Парный рейтинг'!$D$10:$D$826,'[1]Парный рейтинг'!$P$10:$P$826, "")</f>
        <v/>
      </c>
      <c r="F503" s="172" t="str">
        <f t="shared" si="148"/>
        <v/>
      </c>
      <c r="G503" s="207" t="e">
        <f t="shared" si="149"/>
        <v>#VALUE!</v>
      </c>
      <c r="H503" s="176" t="str">
        <f t="shared" si="166"/>
        <v/>
      </c>
      <c r="I503" s="27" t="str">
        <f t="shared" si="150"/>
        <v>3,0</v>
      </c>
      <c r="J503" s="208">
        <v>3</v>
      </c>
      <c r="K503" s="24" t="s">
        <v>797</v>
      </c>
      <c r="L503" s="2">
        <f t="shared" si="151"/>
        <v>0</v>
      </c>
      <c r="M503" s="5">
        <f t="shared" si="152"/>
        <v>3</v>
      </c>
      <c r="N503" s="196">
        <f t="shared" si="153"/>
        <v>0</v>
      </c>
      <c r="O503" s="196">
        <f t="shared" si="154"/>
        <v>0</v>
      </c>
      <c r="P503" s="17" t="str">
        <f t="shared" si="155"/>
        <v/>
      </c>
      <c r="Q503" s="16" t="str">
        <f t="shared" si="156"/>
        <v>n/a</v>
      </c>
      <c r="R503" s="10" t="e">
        <f t="shared" si="157"/>
        <v>#VALUE!</v>
      </c>
      <c r="S503" s="25">
        <f t="shared" si="158"/>
        <v>0</v>
      </c>
      <c r="T503" s="11">
        <f t="shared" si="159"/>
        <v>0</v>
      </c>
      <c r="U503" s="12" t="str">
        <f t="shared" si="160"/>
        <v xml:space="preserve"> </v>
      </c>
      <c r="V503" s="13">
        <f t="shared" si="161"/>
        <v>0</v>
      </c>
      <c r="W503" s="53">
        <f t="shared" si="162"/>
        <v>0</v>
      </c>
      <c r="X503" s="54">
        <f t="shared" si="163"/>
        <v>0</v>
      </c>
      <c r="Y503" s="15" t="str">
        <f t="shared" si="164"/>
        <v>-</v>
      </c>
      <c r="Z503" s="54" t="s">
        <v>797</v>
      </c>
      <c r="AA503" s="12">
        <v>0</v>
      </c>
      <c r="AB503" s="54" t="s">
        <v>797</v>
      </c>
      <c r="AC503" s="12">
        <v>0</v>
      </c>
      <c r="AD503" s="54" t="s">
        <v>797</v>
      </c>
      <c r="AE503" s="12">
        <v>0</v>
      </c>
      <c r="AF503" s="54" t="s">
        <v>797</v>
      </c>
      <c r="AG503" s="12">
        <v>0</v>
      </c>
      <c r="AH503" s="54" t="s">
        <v>797</v>
      </c>
      <c r="AI503" s="12">
        <v>0</v>
      </c>
      <c r="AJ503" s="54" t="s">
        <v>797</v>
      </c>
      <c r="AK503" s="12">
        <v>0</v>
      </c>
      <c r="AL503" s="54" t="s">
        <v>797</v>
      </c>
      <c r="AM503" s="12">
        <v>0</v>
      </c>
      <c r="AN503" s="54" t="s">
        <v>797</v>
      </c>
      <c r="AO503" s="12">
        <v>0</v>
      </c>
      <c r="AP503" s="183" t="s">
        <v>896</v>
      </c>
      <c r="AQ503" s="194">
        <v>3</v>
      </c>
      <c r="AR503" s="195" t="s">
        <v>797</v>
      </c>
      <c r="AS503" s="180">
        <v>0</v>
      </c>
      <c r="AT503" s="181">
        <v>3</v>
      </c>
      <c r="AU503" s="188">
        <v>0</v>
      </c>
      <c r="AV503" s="188">
        <v>0</v>
      </c>
      <c r="AW503" s="188" t="s">
        <v>797</v>
      </c>
      <c r="AX503" s="95" t="s">
        <v>897</v>
      </c>
      <c r="AY503" s="96" t="e">
        <v>#VALUE!</v>
      </c>
      <c r="AZ503" s="97">
        <v>0</v>
      </c>
    </row>
    <row r="504" spans="3:52" ht="15" customHeight="1" x14ac:dyDescent="0.25">
      <c r="C504" s="90">
        <f t="shared" si="165"/>
        <v>364</v>
      </c>
      <c r="D504" s="3" t="s">
        <v>337</v>
      </c>
      <c r="E504" s="225" t="str">
        <f>_xlfn.XLOOKUP(D504, '[1]Парный рейтинг'!$D$10:$D$826,'[1]Парный рейтинг'!$P$10:$P$826, "")</f>
        <v/>
      </c>
      <c r="F504" s="172" t="str">
        <f t="shared" si="148"/>
        <v/>
      </c>
      <c r="G504" s="207" t="e">
        <f t="shared" si="149"/>
        <v>#VALUE!</v>
      </c>
      <c r="H504" s="176" t="str">
        <f t="shared" si="166"/>
        <v/>
      </c>
      <c r="I504" s="27" t="str">
        <f t="shared" si="150"/>
        <v>3,0</v>
      </c>
      <c r="J504" s="208">
        <v>3</v>
      </c>
      <c r="K504" s="24" t="s">
        <v>797</v>
      </c>
      <c r="L504" s="2">
        <f t="shared" si="151"/>
        <v>0</v>
      </c>
      <c r="M504" s="5">
        <f t="shared" si="152"/>
        <v>3</v>
      </c>
      <c r="N504" s="196">
        <f t="shared" si="153"/>
        <v>0</v>
      </c>
      <c r="O504" s="196">
        <f t="shared" si="154"/>
        <v>0</v>
      </c>
      <c r="P504" s="17" t="str">
        <f t="shared" si="155"/>
        <v/>
      </c>
      <c r="Q504" s="16" t="str">
        <f t="shared" si="156"/>
        <v>n/a</v>
      </c>
      <c r="R504" s="10" t="e">
        <f t="shared" si="157"/>
        <v>#VALUE!</v>
      </c>
      <c r="S504" s="25">
        <f t="shared" si="158"/>
        <v>0</v>
      </c>
      <c r="T504" s="11">
        <f t="shared" si="159"/>
        <v>0</v>
      </c>
      <c r="U504" s="12" t="str">
        <f t="shared" si="160"/>
        <v xml:space="preserve"> </v>
      </c>
      <c r="V504" s="13">
        <f t="shared" si="161"/>
        <v>0</v>
      </c>
      <c r="W504" s="53">
        <f t="shared" si="162"/>
        <v>0</v>
      </c>
      <c r="X504" s="54">
        <f t="shared" si="163"/>
        <v>0</v>
      </c>
      <c r="Y504" s="15" t="str">
        <f t="shared" si="164"/>
        <v>-</v>
      </c>
      <c r="Z504" s="54" t="s">
        <v>797</v>
      </c>
      <c r="AA504" s="12">
        <v>0</v>
      </c>
      <c r="AB504" s="54" t="s">
        <v>797</v>
      </c>
      <c r="AC504" s="12">
        <v>0</v>
      </c>
      <c r="AD504" s="54" t="s">
        <v>797</v>
      </c>
      <c r="AE504" s="12">
        <v>0</v>
      </c>
      <c r="AF504" s="54" t="s">
        <v>797</v>
      </c>
      <c r="AG504" s="12">
        <v>0</v>
      </c>
      <c r="AH504" s="54" t="s">
        <v>797</v>
      </c>
      <c r="AI504" s="12">
        <v>0</v>
      </c>
      <c r="AJ504" s="54" t="s">
        <v>797</v>
      </c>
      <c r="AK504" s="12">
        <v>0</v>
      </c>
      <c r="AL504" s="54" t="s">
        <v>797</v>
      </c>
      <c r="AM504" s="12">
        <v>0</v>
      </c>
      <c r="AN504" s="54" t="s">
        <v>797</v>
      </c>
      <c r="AO504" s="12">
        <v>0</v>
      </c>
      <c r="AP504" s="183" t="s">
        <v>896</v>
      </c>
      <c r="AQ504" s="194">
        <v>3</v>
      </c>
      <c r="AR504" s="195" t="s">
        <v>797</v>
      </c>
      <c r="AS504" s="180">
        <v>0</v>
      </c>
      <c r="AT504" s="181">
        <v>3</v>
      </c>
      <c r="AU504" s="188">
        <v>0</v>
      </c>
      <c r="AV504" s="188">
        <v>0</v>
      </c>
      <c r="AW504" s="188" t="s">
        <v>797</v>
      </c>
      <c r="AX504" s="95" t="s">
        <v>897</v>
      </c>
      <c r="AY504" s="96" t="e">
        <v>#VALUE!</v>
      </c>
      <c r="AZ504" s="97">
        <v>0</v>
      </c>
    </row>
    <row r="505" spans="3:52" ht="15" customHeight="1" x14ac:dyDescent="0.25">
      <c r="C505" s="90">
        <f t="shared" si="165"/>
        <v>365</v>
      </c>
      <c r="D505" s="3" t="s">
        <v>544</v>
      </c>
      <c r="E505" s="225" t="str">
        <f>_xlfn.XLOOKUP(D505, '[1]Парный рейтинг'!$D$10:$D$826,'[1]Парный рейтинг'!$P$10:$P$826, "")</f>
        <v/>
      </c>
      <c r="F505" s="172" t="str">
        <f t="shared" si="148"/>
        <v/>
      </c>
      <c r="G505" s="207" t="e">
        <f t="shared" si="149"/>
        <v>#VALUE!</v>
      </c>
      <c r="H505" s="176" t="str">
        <f t="shared" si="166"/>
        <v/>
      </c>
      <c r="I505" s="27" t="str">
        <f t="shared" si="150"/>
        <v>3,0</v>
      </c>
      <c r="J505" s="208">
        <v>3</v>
      </c>
      <c r="K505" s="24" t="s">
        <v>797</v>
      </c>
      <c r="L505" s="2">
        <f t="shared" si="151"/>
        <v>0</v>
      </c>
      <c r="M505" s="5">
        <f t="shared" si="152"/>
        <v>3</v>
      </c>
      <c r="N505" s="196">
        <f t="shared" si="153"/>
        <v>0</v>
      </c>
      <c r="O505" s="196">
        <f t="shared" si="154"/>
        <v>0</v>
      </c>
      <c r="P505" s="17" t="str">
        <f t="shared" si="155"/>
        <v/>
      </c>
      <c r="Q505" s="16" t="str">
        <f t="shared" si="156"/>
        <v>n/a</v>
      </c>
      <c r="R505" s="10" t="e">
        <f t="shared" si="157"/>
        <v>#VALUE!</v>
      </c>
      <c r="S505" s="25">
        <f t="shared" si="158"/>
        <v>0</v>
      </c>
      <c r="T505" s="11">
        <f t="shared" si="159"/>
        <v>0</v>
      </c>
      <c r="U505" s="12" t="str">
        <f t="shared" si="160"/>
        <v xml:space="preserve"> </v>
      </c>
      <c r="V505" s="13">
        <f t="shared" si="161"/>
        <v>0</v>
      </c>
      <c r="W505" s="53">
        <f t="shared" si="162"/>
        <v>0</v>
      </c>
      <c r="X505" s="54">
        <f t="shared" si="163"/>
        <v>0</v>
      </c>
      <c r="Y505" s="15" t="str">
        <f t="shared" si="164"/>
        <v>-</v>
      </c>
      <c r="Z505" s="54" t="s">
        <v>797</v>
      </c>
      <c r="AA505" s="12">
        <v>0</v>
      </c>
      <c r="AB505" s="54" t="s">
        <v>797</v>
      </c>
      <c r="AC505" s="12">
        <v>0</v>
      </c>
      <c r="AD505" s="54" t="s">
        <v>797</v>
      </c>
      <c r="AE505" s="12">
        <v>0</v>
      </c>
      <c r="AF505" s="54" t="s">
        <v>797</v>
      </c>
      <c r="AG505" s="12">
        <v>0</v>
      </c>
      <c r="AH505" s="54" t="s">
        <v>797</v>
      </c>
      <c r="AI505" s="12">
        <v>0</v>
      </c>
      <c r="AJ505" s="54" t="s">
        <v>797</v>
      </c>
      <c r="AK505" s="12">
        <v>0</v>
      </c>
      <c r="AL505" s="54" t="s">
        <v>797</v>
      </c>
      <c r="AM505" s="12">
        <v>0</v>
      </c>
      <c r="AN505" s="54" t="s">
        <v>797</v>
      </c>
      <c r="AO505" s="12">
        <v>0</v>
      </c>
      <c r="AP505" s="183" t="s">
        <v>896</v>
      </c>
      <c r="AQ505" s="194">
        <v>3</v>
      </c>
      <c r="AR505" s="195" t="s">
        <v>797</v>
      </c>
      <c r="AS505" s="180">
        <v>0</v>
      </c>
      <c r="AT505" s="181">
        <v>3</v>
      </c>
      <c r="AU505" s="188">
        <v>0</v>
      </c>
      <c r="AV505" s="188">
        <v>0</v>
      </c>
      <c r="AW505" s="188" t="s">
        <v>797</v>
      </c>
      <c r="AX505" s="95" t="s">
        <v>897</v>
      </c>
      <c r="AY505" s="96" t="e">
        <v>#VALUE!</v>
      </c>
      <c r="AZ505" s="97">
        <v>0</v>
      </c>
    </row>
    <row r="506" spans="3:52" ht="15" customHeight="1" x14ac:dyDescent="0.25">
      <c r="C506" s="90">
        <f t="shared" si="165"/>
        <v>366</v>
      </c>
      <c r="D506" s="3" t="s">
        <v>545</v>
      </c>
      <c r="E506" s="225" t="str">
        <f>_xlfn.XLOOKUP(D506, '[1]Парный рейтинг'!$D$10:$D$826,'[1]Парный рейтинг'!$P$10:$P$826, "")</f>
        <v/>
      </c>
      <c r="F506" s="172" t="str">
        <f t="shared" si="148"/>
        <v/>
      </c>
      <c r="G506" s="207" t="e">
        <f t="shared" si="149"/>
        <v>#VALUE!</v>
      </c>
      <c r="H506" s="176" t="str">
        <f t="shared" si="166"/>
        <v/>
      </c>
      <c r="I506" s="27" t="str">
        <f t="shared" si="150"/>
        <v>3,0</v>
      </c>
      <c r="J506" s="208">
        <v>3</v>
      </c>
      <c r="K506" s="24" t="s">
        <v>797</v>
      </c>
      <c r="L506" s="2">
        <f t="shared" si="151"/>
        <v>0</v>
      </c>
      <c r="M506" s="5">
        <f t="shared" si="152"/>
        <v>3</v>
      </c>
      <c r="N506" s="196">
        <f t="shared" si="153"/>
        <v>0</v>
      </c>
      <c r="O506" s="196">
        <f t="shared" si="154"/>
        <v>0</v>
      </c>
      <c r="P506" s="17" t="str">
        <f t="shared" si="155"/>
        <v/>
      </c>
      <c r="Q506" s="16" t="str">
        <f t="shared" si="156"/>
        <v>n/a</v>
      </c>
      <c r="R506" s="10" t="e">
        <f t="shared" si="157"/>
        <v>#VALUE!</v>
      </c>
      <c r="S506" s="25">
        <f t="shared" si="158"/>
        <v>0</v>
      </c>
      <c r="T506" s="11">
        <f t="shared" si="159"/>
        <v>0</v>
      </c>
      <c r="U506" s="12" t="str">
        <f t="shared" si="160"/>
        <v xml:space="preserve"> </v>
      </c>
      <c r="V506" s="13">
        <f t="shared" si="161"/>
        <v>0</v>
      </c>
      <c r="W506" s="53">
        <f t="shared" si="162"/>
        <v>0</v>
      </c>
      <c r="X506" s="54">
        <f t="shared" si="163"/>
        <v>0</v>
      </c>
      <c r="Y506" s="15" t="str">
        <f t="shared" si="164"/>
        <v>-</v>
      </c>
      <c r="Z506" s="54" t="s">
        <v>797</v>
      </c>
      <c r="AA506" s="12">
        <v>0</v>
      </c>
      <c r="AB506" s="54" t="s">
        <v>797</v>
      </c>
      <c r="AC506" s="12">
        <v>0</v>
      </c>
      <c r="AD506" s="54" t="s">
        <v>797</v>
      </c>
      <c r="AE506" s="12">
        <v>0</v>
      </c>
      <c r="AF506" s="54" t="s">
        <v>797</v>
      </c>
      <c r="AG506" s="12">
        <v>0</v>
      </c>
      <c r="AH506" s="54" t="s">
        <v>797</v>
      </c>
      <c r="AI506" s="12">
        <v>0</v>
      </c>
      <c r="AJ506" s="54" t="s">
        <v>797</v>
      </c>
      <c r="AK506" s="12">
        <v>0</v>
      </c>
      <c r="AL506" s="54" t="s">
        <v>797</v>
      </c>
      <c r="AM506" s="12">
        <v>0</v>
      </c>
      <c r="AN506" s="54" t="s">
        <v>797</v>
      </c>
      <c r="AO506" s="12">
        <v>0</v>
      </c>
      <c r="AP506" s="183" t="s">
        <v>896</v>
      </c>
      <c r="AQ506" s="194">
        <v>3</v>
      </c>
      <c r="AR506" s="195" t="s">
        <v>797</v>
      </c>
      <c r="AS506" s="180">
        <v>0</v>
      </c>
      <c r="AT506" s="181">
        <v>3</v>
      </c>
      <c r="AU506" s="188">
        <v>0</v>
      </c>
      <c r="AV506" s="188">
        <v>0</v>
      </c>
      <c r="AW506" s="188" t="s">
        <v>797</v>
      </c>
      <c r="AX506" s="95" t="s">
        <v>897</v>
      </c>
      <c r="AY506" s="96" t="e">
        <v>#VALUE!</v>
      </c>
      <c r="AZ506" s="97">
        <v>0</v>
      </c>
    </row>
    <row r="507" spans="3:52" ht="15" customHeight="1" x14ac:dyDescent="0.25">
      <c r="C507" s="90">
        <f t="shared" si="165"/>
        <v>367</v>
      </c>
      <c r="D507" s="3" t="s">
        <v>546</v>
      </c>
      <c r="E507" s="225" t="str">
        <f>_xlfn.XLOOKUP(D507, '[1]Парный рейтинг'!$D$10:$D$826,'[1]Парный рейтинг'!$P$10:$P$826, "")</f>
        <v/>
      </c>
      <c r="F507" s="172" t="str">
        <f t="shared" si="148"/>
        <v/>
      </c>
      <c r="G507" s="207" t="e">
        <f t="shared" si="149"/>
        <v>#VALUE!</v>
      </c>
      <c r="H507" s="176" t="str">
        <f t="shared" si="166"/>
        <v/>
      </c>
      <c r="I507" s="27" t="str">
        <f t="shared" si="150"/>
        <v>3,0</v>
      </c>
      <c r="J507" s="208">
        <v>3</v>
      </c>
      <c r="K507" s="24" t="s">
        <v>797</v>
      </c>
      <c r="L507" s="2">
        <f t="shared" si="151"/>
        <v>0</v>
      </c>
      <c r="M507" s="5">
        <f t="shared" si="152"/>
        <v>3</v>
      </c>
      <c r="N507" s="196">
        <f t="shared" si="153"/>
        <v>0</v>
      </c>
      <c r="O507" s="196">
        <f t="shared" si="154"/>
        <v>0</v>
      </c>
      <c r="P507" s="17" t="str">
        <f t="shared" si="155"/>
        <v/>
      </c>
      <c r="Q507" s="16" t="str">
        <f t="shared" si="156"/>
        <v>n/a</v>
      </c>
      <c r="R507" s="10" t="e">
        <f t="shared" si="157"/>
        <v>#VALUE!</v>
      </c>
      <c r="S507" s="25">
        <f t="shared" si="158"/>
        <v>0</v>
      </c>
      <c r="T507" s="11">
        <f t="shared" si="159"/>
        <v>0</v>
      </c>
      <c r="U507" s="12" t="str">
        <f t="shared" si="160"/>
        <v xml:space="preserve"> </v>
      </c>
      <c r="V507" s="13">
        <f t="shared" si="161"/>
        <v>0</v>
      </c>
      <c r="W507" s="53">
        <f t="shared" si="162"/>
        <v>0</v>
      </c>
      <c r="X507" s="54">
        <f t="shared" si="163"/>
        <v>0</v>
      </c>
      <c r="Y507" s="15" t="str">
        <f t="shared" si="164"/>
        <v>-</v>
      </c>
      <c r="Z507" s="54" t="s">
        <v>797</v>
      </c>
      <c r="AA507" s="12">
        <v>0</v>
      </c>
      <c r="AB507" s="54" t="s">
        <v>797</v>
      </c>
      <c r="AC507" s="12">
        <v>0</v>
      </c>
      <c r="AD507" s="54" t="s">
        <v>797</v>
      </c>
      <c r="AE507" s="12">
        <v>0</v>
      </c>
      <c r="AF507" s="54" t="s">
        <v>797</v>
      </c>
      <c r="AG507" s="12">
        <v>0</v>
      </c>
      <c r="AH507" s="54" t="s">
        <v>797</v>
      </c>
      <c r="AI507" s="12">
        <v>0</v>
      </c>
      <c r="AJ507" s="54" t="s">
        <v>797</v>
      </c>
      <c r="AK507" s="12">
        <v>0</v>
      </c>
      <c r="AL507" s="54" t="s">
        <v>797</v>
      </c>
      <c r="AM507" s="12">
        <v>0</v>
      </c>
      <c r="AN507" s="54" t="s">
        <v>797</v>
      </c>
      <c r="AO507" s="12">
        <v>0</v>
      </c>
      <c r="AP507" s="183" t="s">
        <v>896</v>
      </c>
      <c r="AQ507" s="194">
        <v>3</v>
      </c>
      <c r="AR507" s="195" t="s">
        <v>797</v>
      </c>
      <c r="AS507" s="180">
        <v>0</v>
      </c>
      <c r="AT507" s="181">
        <v>3</v>
      </c>
      <c r="AU507" s="188">
        <v>0</v>
      </c>
      <c r="AV507" s="188">
        <v>0</v>
      </c>
      <c r="AW507" s="188" t="s">
        <v>797</v>
      </c>
      <c r="AX507" s="95" t="s">
        <v>897</v>
      </c>
      <c r="AY507" s="96" t="e">
        <v>#VALUE!</v>
      </c>
      <c r="AZ507" s="97">
        <v>0</v>
      </c>
    </row>
    <row r="508" spans="3:52" ht="15" customHeight="1" x14ac:dyDescent="0.25">
      <c r="C508" s="90">
        <f t="shared" si="165"/>
        <v>368</v>
      </c>
      <c r="D508" s="3" t="s">
        <v>547</v>
      </c>
      <c r="E508" s="225" t="str">
        <f>_xlfn.XLOOKUP(D508, '[1]Парный рейтинг'!$D$10:$D$826,'[1]Парный рейтинг'!$P$10:$P$826, "")</f>
        <v/>
      </c>
      <c r="F508" s="172" t="str">
        <f t="shared" si="148"/>
        <v/>
      </c>
      <c r="G508" s="207" t="e">
        <f t="shared" si="149"/>
        <v>#VALUE!</v>
      </c>
      <c r="H508" s="176" t="str">
        <f t="shared" si="166"/>
        <v/>
      </c>
      <c r="I508" s="27" t="str">
        <f t="shared" si="150"/>
        <v>3,0</v>
      </c>
      <c r="J508" s="208">
        <v>3</v>
      </c>
      <c r="K508" s="24" t="s">
        <v>797</v>
      </c>
      <c r="L508" s="2">
        <f t="shared" si="151"/>
        <v>0</v>
      </c>
      <c r="M508" s="5">
        <f t="shared" si="152"/>
        <v>3</v>
      </c>
      <c r="N508" s="196">
        <f t="shared" si="153"/>
        <v>0</v>
      </c>
      <c r="O508" s="196">
        <f t="shared" si="154"/>
        <v>0</v>
      </c>
      <c r="P508" s="17" t="str">
        <f t="shared" si="155"/>
        <v/>
      </c>
      <c r="Q508" s="16" t="str">
        <f t="shared" si="156"/>
        <v>n/a</v>
      </c>
      <c r="R508" s="10" t="e">
        <f t="shared" si="157"/>
        <v>#VALUE!</v>
      </c>
      <c r="S508" s="25">
        <f t="shared" si="158"/>
        <v>0</v>
      </c>
      <c r="T508" s="11">
        <f t="shared" si="159"/>
        <v>0</v>
      </c>
      <c r="U508" s="12" t="str">
        <f t="shared" si="160"/>
        <v xml:space="preserve"> </v>
      </c>
      <c r="V508" s="13">
        <f t="shared" si="161"/>
        <v>0</v>
      </c>
      <c r="W508" s="53">
        <f t="shared" si="162"/>
        <v>0</v>
      </c>
      <c r="X508" s="54">
        <f t="shared" si="163"/>
        <v>0</v>
      </c>
      <c r="Y508" s="15" t="str">
        <f t="shared" si="164"/>
        <v>-</v>
      </c>
      <c r="Z508" s="54" t="s">
        <v>797</v>
      </c>
      <c r="AA508" s="12">
        <v>0</v>
      </c>
      <c r="AB508" s="54" t="s">
        <v>797</v>
      </c>
      <c r="AC508" s="12">
        <v>0</v>
      </c>
      <c r="AD508" s="54" t="s">
        <v>797</v>
      </c>
      <c r="AE508" s="12">
        <v>0</v>
      </c>
      <c r="AF508" s="54" t="s">
        <v>797</v>
      </c>
      <c r="AG508" s="12">
        <v>0</v>
      </c>
      <c r="AH508" s="54" t="s">
        <v>797</v>
      </c>
      <c r="AI508" s="12">
        <v>0</v>
      </c>
      <c r="AJ508" s="54" t="s">
        <v>797</v>
      </c>
      <c r="AK508" s="12">
        <v>0</v>
      </c>
      <c r="AL508" s="54" t="s">
        <v>797</v>
      </c>
      <c r="AM508" s="12">
        <v>0</v>
      </c>
      <c r="AN508" s="54" t="s">
        <v>797</v>
      </c>
      <c r="AO508" s="12">
        <v>0</v>
      </c>
      <c r="AP508" s="183" t="s">
        <v>896</v>
      </c>
      <c r="AQ508" s="194">
        <v>3</v>
      </c>
      <c r="AR508" s="195" t="s">
        <v>797</v>
      </c>
      <c r="AS508" s="180">
        <v>0</v>
      </c>
      <c r="AT508" s="181">
        <v>3</v>
      </c>
      <c r="AU508" s="188">
        <v>0</v>
      </c>
      <c r="AV508" s="188">
        <v>0</v>
      </c>
      <c r="AW508" s="188" t="s">
        <v>797</v>
      </c>
      <c r="AX508" s="95" t="s">
        <v>897</v>
      </c>
      <c r="AY508" s="96" t="e">
        <v>#VALUE!</v>
      </c>
      <c r="AZ508" s="97">
        <v>0</v>
      </c>
    </row>
    <row r="509" spans="3:52" ht="15" customHeight="1" x14ac:dyDescent="0.25">
      <c r="C509" s="90">
        <f t="shared" si="165"/>
        <v>369</v>
      </c>
      <c r="D509" s="3" t="s">
        <v>484</v>
      </c>
      <c r="E509" s="225" t="str">
        <f>_xlfn.XLOOKUP(D509, '[1]Парный рейтинг'!$D$10:$D$826,'[1]Парный рейтинг'!$P$10:$P$826, "")</f>
        <v/>
      </c>
      <c r="F509" s="172" t="str">
        <f t="shared" si="148"/>
        <v/>
      </c>
      <c r="G509" s="207" t="e">
        <f t="shared" si="149"/>
        <v>#VALUE!</v>
      </c>
      <c r="H509" s="176" t="str">
        <f t="shared" si="166"/>
        <v/>
      </c>
      <c r="I509" s="27" t="str">
        <f t="shared" si="150"/>
        <v>3,0</v>
      </c>
      <c r="J509" s="208">
        <v>3</v>
      </c>
      <c r="K509" s="24" t="s">
        <v>797</v>
      </c>
      <c r="L509" s="2">
        <f t="shared" si="151"/>
        <v>0</v>
      </c>
      <c r="M509" s="5">
        <f t="shared" si="152"/>
        <v>3</v>
      </c>
      <c r="N509" s="196">
        <f t="shared" si="153"/>
        <v>0</v>
      </c>
      <c r="O509" s="196">
        <f t="shared" si="154"/>
        <v>0</v>
      </c>
      <c r="P509" s="17" t="str">
        <f t="shared" si="155"/>
        <v/>
      </c>
      <c r="Q509" s="16" t="str">
        <f t="shared" si="156"/>
        <v>n/a</v>
      </c>
      <c r="R509" s="10" t="e">
        <f t="shared" si="157"/>
        <v>#VALUE!</v>
      </c>
      <c r="S509" s="25">
        <f t="shared" si="158"/>
        <v>0</v>
      </c>
      <c r="T509" s="11">
        <f t="shared" si="159"/>
        <v>0</v>
      </c>
      <c r="U509" s="12" t="str">
        <f t="shared" si="160"/>
        <v xml:space="preserve"> </v>
      </c>
      <c r="V509" s="13">
        <f t="shared" si="161"/>
        <v>0</v>
      </c>
      <c r="W509" s="53">
        <f t="shared" si="162"/>
        <v>0</v>
      </c>
      <c r="X509" s="54">
        <f t="shared" si="163"/>
        <v>0</v>
      </c>
      <c r="Y509" s="15" t="str">
        <f t="shared" si="164"/>
        <v>-</v>
      </c>
      <c r="Z509" s="54" t="s">
        <v>797</v>
      </c>
      <c r="AA509" s="12">
        <v>0</v>
      </c>
      <c r="AB509" s="54" t="s">
        <v>797</v>
      </c>
      <c r="AC509" s="12">
        <v>0</v>
      </c>
      <c r="AD509" s="54" t="s">
        <v>797</v>
      </c>
      <c r="AE509" s="12">
        <v>0</v>
      </c>
      <c r="AF509" s="54" t="s">
        <v>797</v>
      </c>
      <c r="AG509" s="12">
        <v>0</v>
      </c>
      <c r="AH509" s="54" t="s">
        <v>797</v>
      </c>
      <c r="AI509" s="12">
        <v>0</v>
      </c>
      <c r="AJ509" s="54" t="s">
        <v>797</v>
      </c>
      <c r="AK509" s="12">
        <v>0</v>
      </c>
      <c r="AL509" s="54" t="s">
        <v>797</v>
      </c>
      <c r="AM509" s="12">
        <v>0</v>
      </c>
      <c r="AN509" s="54" t="s">
        <v>797</v>
      </c>
      <c r="AO509" s="12">
        <v>0</v>
      </c>
      <c r="AP509" s="183" t="s">
        <v>896</v>
      </c>
      <c r="AQ509" s="194">
        <v>3</v>
      </c>
      <c r="AR509" s="195" t="s">
        <v>797</v>
      </c>
      <c r="AS509" s="180">
        <v>0</v>
      </c>
      <c r="AT509" s="181">
        <v>3</v>
      </c>
      <c r="AU509" s="188">
        <v>0</v>
      </c>
      <c r="AV509" s="188">
        <v>0</v>
      </c>
      <c r="AW509" s="188" t="s">
        <v>797</v>
      </c>
      <c r="AX509" s="95" t="s">
        <v>897</v>
      </c>
      <c r="AY509" s="96" t="e">
        <v>#VALUE!</v>
      </c>
      <c r="AZ509" s="97">
        <v>0</v>
      </c>
    </row>
    <row r="510" spans="3:52" ht="15" customHeight="1" x14ac:dyDescent="0.25">
      <c r="C510" s="90">
        <f t="shared" si="165"/>
        <v>370</v>
      </c>
      <c r="D510" s="3" t="s">
        <v>426</v>
      </c>
      <c r="E510" s="225" t="str">
        <f>_xlfn.XLOOKUP(D510, '[1]Парный рейтинг'!$D$10:$D$826,'[1]Парный рейтинг'!$P$10:$P$826, "")</f>
        <v/>
      </c>
      <c r="F510" s="172" t="str">
        <f t="shared" si="148"/>
        <v/>
      </c>
      <c r="G510" s="207" t="e">
        <f t="shared" si="149"/>
        <v>#VALUE!</v>
      </c>
      <c r="H510" s="176" t="str">
        <f t="shared" si="166"/>
        <v/>
      </c>
      <c r="I510" s="27" t="str">
        <f t="shared" si="150"/>
        <v>3,0</v>
      </c>
      <c r="J510" s="208">
        <v>3</v>
      </c>
      <c r="K510" s="24" t="s">
        <v>797</v>
      </c>
      <c r="L510" s="2">
        <f t="shared" si="151"/>
        <v>0</v>
      </c>
      <c r="M510" s="5">
        <f t="shared" si="152"/>
        <v>3</v>
      </c>
      <c r="N510" s="196">
        <f t="shared" si="153"/>
        <v>0</v>
      </c>
      <c r="O510" s="196">
        <f t="shared" si="154"/>
        <v>0</v>
      </c>
      <c r="P510" s="17" t="str">
        <f t="shared" si="155"/>
        <v/>
      </c>
      <c r="Q510" s="16" t="str">
        <f t="shared" si="156"/>
        <v>n/a</v>
      </c>
      <c r="R510" s="10" t="e">
        <f t="shared" si="157"/>
        <v>#VALUE!</v>
      </c>
      <c r="S510" s="25">
        <f t="shared" si="158"/>
        <v>0</v>
      </c>
      <c r="T510" s="11">
        <f t="shared" si="159"/>
        <v>0</v>
      </c>
      <c r="U510" s="12" t="str">
        <f t="shared" si="160"/>
        <v xml:space="preserve"> </v>
      </c>
      <c r="V510" s="13">
        <f t="shared" si="161"/>
        <v>0</v>
      </c>
      <c r="W510" s="53">
        <f t="shared" si="162"/>
        <v>0</v>
      </c>
      <c r="X510" s="54">
        <f t="shared" si="163"/>
        <v>0</v>
      </c>
      <c r="Y510" s="15" t="str">
        <f t="shared" si="164"/>
        <v>-</v>
      </c>
      <c r="Z510" s="54" t="s">
        <v>797</v>
      </c>
      <c r="AA510" s="12">
        <v>0</v>
      </c>
      <c r="AB510" s="54" t="s">
        <v>797</v>
      </c>
      <c r="AC510" s="12">
        <v>0</v>
      </c>
      <c r="AD510" s="54" t="s">
        <v>797</v>
      </c>
      <c r="AE510" s="12">
        <v>0</v>
      </c>
      <c r="AF510" s="54" t="s">
        <v>797</v>
      </c>
      <c r="AG510" s="12">
        <v>0</v>
      </c>
      <c r="AH510" s="54" t="s">
        <v>797</v>
      </c>
      <c r="AI510" s="12">
        <v>0</v>
      </c>
      <c r="AJ510" s="54" t="s">
        <v>797</v>
      </c>
      <c r="AK510" s="12">
        <v>0</v>
      </c>
      <c r="AL510" s="54" t="s">
        <v>797</v>
      </c>
      <c r="AM510" s="12">
        <v>0</v>
      </c>
      <c r="AN510" s="54" t="s">
        <v>797</v>
      </c>
      <c r="AO510" s="12">
        <v>0</v>
      </c>
      <c r="AP510" s="183" t="s">
        <v>896</v>
      </c>
      <c r="AQ510" s="194">
        <v>3</v>
      </c>
      <c r="AR510" s="195" t="s">
        <v>797</v>
      </c>
      <c r="AS510" s="180">
        <v>0</v>
      </c>
      <c r="AT510" s="181">
        <v>3</v>
      </c>
      <c r="AU510" s="188">
        <v>0</v>
      </c>
      <c r="AV510" s="188">
        <v>0</v>
      </c>
      <c r="AW510" s="188" t="s">
        <v>797</v>
      </c>
      <c r="AX510" s="95" t="s">
        <v>897</v>
      </c>
      <c r="AY510" s="96" t="e">
        <v>#VALUE!</v>
      </c>
      <c r="AZ510" s="97">
        <v>0</v>
      </c>
    </row>
    <row r="511" spans="3:52" ht="15" customHeight="1" x14ac:dyDescent="0.25">
      <c r="C511" s="90">
        <f t="shared" si="165"/>
        <v>371</v>
      </c>
      <c r="D511" s="3" t="s">
        <v>548</v>
      </c>
      <c r="E511" s="225" t="str">
        <f>_xlfn.XLOOKUP(D511, '[1]Парный рейтинг'!$D$10:$D$826,'[1]Парный рейтинг'!$P$10:$P$826, "")</f>
        <v/>
      </c>
      <c r="F511" s="172" t="str">
        <f t="shared" si="148"/>
        <v/>
      </c>
      <c r="G511" s="207" t="e">
        <f t="shared" si="149"/>
        <v>#VALUE!</v>
      </c>
      <c r="H511" s="176" t="str">
        <f t="shared" si="166"/>
        <v/>
      </c>
      <c r="I511" s="27" t="str">
        <f t="shared" si="150"/>
        <v>3,0</v>
      </c>
      <c r="J511" s="208">
        <v>3</v>
      </c>
      <c r="K511" s="24" t="s">
        <v>797</v>
      </c>
      <c r="L511" s="2">
        <f t="shared" si="151"/>
        <v>0</v>
      </c>
      <c r="M511" s="5">
        <f t="shared" si="152"/>
        <v>3</v>
      </c>
      <c r="N511" s="196">
        <f t="shared" si="153"/>
        <v>0</v>
      </c>
      <c r="O511" s="196">
        <f t="shared" si="154"/>
        <v>0</v>
      </c>
      <c r="P511" s="17" t="str">
        <f t="shared" si="155"/>
        <v/>
      </c>
      <c r="Q511" s="16" t="str">
        <f t="shared" si="156"/>
        <v>n/a</v>
      </c>
      <c r="R511" s="10" t="e">
        <f t="shared" si="157"/>
        <v>#VALUE!</v>
      </c>
      <c r="S511" s="25">
        <f t="shared" si="158"/>
        <v>0</v>
      </c>
      <c r="T511" s="11">
        <f t="shared" si="159"/>
        <v>0</v>
      </c>
      <c r="U511" s="12" t="str">
        <f t="shared" si="160"/>
        <v xml:space="preserve"> </v>
      </c>
      <c r="V511" s="13">
        <f t="shared" si="161"/>
        <v>0</v>
      </c>
      <c r="W511" s="53">
        <f t="shared" si="162"/>
        <v>0</v>
      </c>
      <c r="X511" s="54">
        <f t="shared" si="163"/>
        <v>0</v>
      </c>
      <c r="Y511" s="15" t="str">
        <f t="shared" si="164"/>
        <v>-</v>
      </c>
      <c r="Z511" s="54" t="s">
        <v>797</v>
      </c>
      <c r="AA511" s="12">
        <v>0</v>
      </c>
      <c r="AB511" s="54" t="s">
        <v>797</v>
      </c>
      <c r="AC511" s="12">
        <v>0</v>
      </c>
      <c r="AD511" s="54" t="s">
        <v>797</v>
      </c>
      <c r="AE511" s="12">
        <v>0</v>
      </c>
      <c r="AF511" s="54" t="s">
        <v>797</v>
      </c>
      <c r="AG511" s="12">
        <v>0</v>
      </c>
      <c r="AH511" s="54" t="s">
        <v>797</v>
      </c>
      <c r="AI511" s="12">
        <v>0</v>
      </c>
      <c r="AJ511" s="54" t="s">
        <v>797</v>
      </c>
      <c r="AK511" s="12">
        <v>0</v>
      </c>
      <c r="AL511" s="54" t="s">
        <v>797</v>
      </c>
      <c r="AM511" s="12">
        <v>0</v>
      </c>
      <c r="AN511" s="54" t="s">
        <v>797</v>
      </c>
      <c r="AO511" s="12">
        <v>0</v>
      </c>
      <c r="AP511" s="183" t="s">
        <v>896</v>
      </c>
      <c r="AQ511" s="194">
        <v>3</v>
      </c>
      <c r="AR511" s="195" t="s">
        <v>797</v>
      </c>
      <c r="AS511" s="180">
        <v>0</v>
      </c>
      <c r="AT511" s="181">
        <v>3</v>
      </c>
      <c r="AU511" s="188">
        <v>0</v>
      </c>
      <c r="AV511" s="188">
        <v>0</v>
      </c>
      <c r="AW511" s="188" t="s">
        <v>797</v>
      </c>
      <c r="AX511" s="95" t="s">
        <v>897</v>
      </c>
      <c r="AY511" s="96" t="e">
        <v>#VALUE!</v>
      </c>
      <c r="AZ511" s="97">
        <v>0</v>
      </c>
    </row>
    <row r="512" spans="3:52" ht="15" customHeight="1" x14ac:dyDescent="0.25">
      <c r="C512" s="90">
        <f t="shared" si="165"/>
        <v>372</v>
      </c>
      <c r="D512" s="3" t="s">
        <v>549</v>
      </c>
      <c r="E512" s="225" t="str">
        <f>_xlfn.XLOOKUP(D512, '[1]Парный рейтинг'!$D$10:$D$826,'[1]Парный рейтинг'!$P$10:$P$826, "")</f>
        <v/>
      </c>
      <c r="F512" s="172" t="str">
        <f t="shared" si="148"/>
        <v/>
      </c>
      <c r="G512" s="207" t="e">
        <f t="shared" si="149"/>
        <v>#VALUE!</v>
      </c>
      <c r="H512" s="176" t="str">
        <f t="shared" si="166"/>
        <v/>
      </c>
      <c r="I512" s="27" t="str">
        <f t="shared" si="150"/>
        <v>3,0</v>
      </c>
      <c r="J512" s="208">
        <v>3</v>
      </c>
      <c r="K512" s="24" t="s">
        <v>797</v>
      </c>
      <c r="L512" s="2">
        <f t="shared" si="151"/>
        <v>0</v>
      </c>
      <c r="M512" s="5">
        <f t="shared" si="152"/>
        <v>3</v>
      </c>
      <c r="N512" s="196">
        <f t="shared" si="153"/>
        <v>0</v>
      </c>
      <c r="O512" s="196">
        <f t="shared" si="154"/>
        <v>0</v>
      </c>
      <c r="P512" s="17" t="str">
        <f t="shared" si="155"/>
        <v/>
      </c>
      <c r="Q512" s="16" t="str">
        <f t="shared" si="156"/>
        <v>n/a</v>
      </c>
      <c r="R512" s="10" t="e">
        <f t="shared" si="157"/>
        <v>#VALUE!</v>
      </c>
      <c r="S512" s="25">
        <f t="shared" si="158"/>
        <v>0</v>
      </c>
      <c r="T512" s="11">
        <f t="shared" si="159"/>
        <v>0</v>
      </c>
      <c r="U512" s="12" t="str">
        <f t="shared" si="160"/>
        <v xml:space="preserve"> </v>
      </c>
      <c r="V512" s="13">
        <f t="shared" si="161"/>
        <v>0</v>
      </c>
      <c r="W512" s="53">
        <f t="shared" si="162"/>
        <v>0</v>
      </c>
      <c r="X512" s="54">
        <f t="shared" si="163"/>
        <v>0</v>
      </c>
      <c r="Y512" s="15" t="str">
        <f t="shared" si="164"/>
        <v>-</v>
      </c>
      <c r="Z512" s="54" t="s">
        <v>797</v>
      </c>
      <c r="AA512" s="12">
        <v>0</v>
      </c>
      <c r="AB512" s="54" t="s">
        <v>797</v>
      </c>
      <c r="AC512" s="12">
        <v>0</v>
      </c>
      <c r="AD512" s="54" t="s">
        <v>797</v>
      </c>
      <c r="AE512" s="12">
        <v>0</v>
      </c>
      <c r="AF512" s="54" t="s">
        <v>797</v>
      </c>
      <c r="AG512" s="12">
        <v>0</v>
      </c>
      <c r="AH512" s="54" t="s">
        <v>797</v>
      </c>
      <c r="AI512" s="12">
        <v>0</v>
      </c>
      <c r="AJ512" s="54" t="s">
        <v>797</v>
      </c>
      <c r="AK512" s="12">
        <v>0</v>
      </c>
      <c r="AL512" s="54" t="s">
        <v>797</v>
      </c>
      <c r="AM512" s="12">
        <v>0</v>
      </c>
      <c r="AN512" s="54" t="s">
        <v>797</v>
      </c>
      <c r="AO512" s="12">
        <v>0</v>
      </c>
      <c r="AP512" s="183" t="s">
        <v>896</v>
      </c>
      <c r="AQ512" s="194">
        <v>3</v>
      </c>
      <c r="AR512" s="195" t="s">
        <v>797</v>
      </c>
      <c r="AS512" s="180">
        <v>0</v>
      </c>
      <c r="AT512" s="181">
        <v>3</v>
      </c>
      <c r="AU512" s="188">
        <v>0</v>
      </c>
      <c r="AV512" s="188">
        <v>0</v>
      </c>
      <c r="AW512" s="188" t="s">
        <v>797</v>
      </c>
      <c r="AX512" s="95" t="s">
        <v>897</v>
      </c>
      <c r="AY512" s="96" t="e">
        <v>#VALUE!</v>
      </c>
      <c r="AZ512" s="97">
        <v>0</v>
      </c>
    </row>
    <row r="513" spans="3:52" ht="15" customHeight="1" x14ac:dyDescent="0.25">
      <c r="C513" s="90">
        <f t="shared" si="165"/>
        <v>373</v>
      </c>
      <c r="D513" s="3" t="s">
        <v>551</v>
      </c>
      <c r="E513" s="225" t="str">
        <f>_xlfn.XLOOKUP(D513, '[1]Парный рейтинг'!$D$10:$D$826,'[1]Парный рейтинг'!$P$10:$P$826, "")</f>
        <v/>
      </c>
      <c r="F513" s="172" t="str">
        <f t="shared" si="148"/>
        <v/>
      </c>
      <c r="G513" s="207" t="e">
        <f t="shared" si="149"/>
        <v>#VALUE!</v>
      </c>
      <c r="H513" s="176" t="str">
        <f t="shared" si="166"/>
        <v/>
      </c>
      <c r="I513" s="27" t="str">
        <f t="shared" si="150"/>
        <v>3,0</v>
      </c>
      <c r="J513" s="208">
        <v>3</v>
      </c>
      <c r="K513" s="24" t="s">
        <v>797</v>
      </c>
      <c r="L513" s="2">
        <f t="shared" si="151"/>
        <v>0</v>
      </c>
      <c r="M513" s="5">
        <f t="shared" si="152"/>
        <v>3</v>
      </c>
      <c r="N513" s="196">
        <f t="shared" si="153"/>
        <v>0</v>
      </c>
      <c r="O513" s="196">
        <f t="shared" si="154"/>
        <v>0</v>
      </c>
      <c r="P513" s="17" t="str">
        <f t="shared" si="155"/>
        <v/>
      </c>
      <c r="Q513" s="16" t="str">
        <f t="shared" si="156"/>
        <v>n/a</v>
      </c>
      <c r="R513" s="10" t="e">
        <f t="shared" si="157"/>
        <v>#VALUE!</v>
      </c>
      <c r="S513" s="25">
        <f t="shared" si="158"/>
        <v>0</v>
      </c>
      <c r="T513" s="11">
        <f t="shared" si="159"/>
        <v>0</v>
      </c>
      <c r="U513" s="12" t="str">
        <f t="shared" si="160"/>
        <v xml:space="preserve"> </v>
      </c>
      <c r="V513" s="13">
        <f t="shared" si="161"/>
        <v>0</v>
      </c>
      <c r="W513" s="53">
        <f t="shared" si="162"/>
        <v>0</v>
      </c>
      <c r="X513" s="54">
        <f t="shared" si="163"/>
        <v>0</v>
      </c>
      <c r="Y513" s="15" t="str">
        <f t="shared" si="164"/>
        <v>-</v>
      </c>
      <c r="Z513" s="54" t="s">
        <v>797</v>
      </c>
      <c r="AA513" s="12">
        <v>0</v>
      </c>
      <c r="AB513" s="54" t="s">
        <v>797</v>
      </c>
      <c r="AC513" s="12">
        <v>0</v>
      </c>
      <c r="AD513" s="54" t="s">
        <v>797</v>
      </c>
      <c r="AE513" s="12">
        <v>0</v>
      </c>
      <c r="AF513" s="54" t="s">
        <v>797</v>
      </c>
      <c r="AG513" s="12">
        <v>0</v>
      </c>
      <c r="AH513" s="54" t="s">
        <v>797</v>
      </c>
      <c r="AI513" s="12">
        <v>0</v>
      </c>
      <c r="AJ513" s="54" t="s">
        <v>797</v>
      </c>
      <c r="AK513" s="12">
        <v>0</v>
      </c>
      <c r="AL513" s="54" t="s">
        <v>797</v>
      </c>
      <c r="AM513" s="12">
        <v>0</v>
      </c>
      <c r="AN513" s="54" t="s">
        <v>797</v>
      </c>
      <c r="AO513" s="12">
        <v>0</v>
      </c>
      <c r="AP513" s="183" t="s">
        <v>896</v>
      </c>
      <c r="AQ513" s="194">
        <v>3</v>
      </c>
      <c r="AR513" s="195" t="s">
        <v>797</v>
      </c>
      <c r="AS513" s="180">
        <v>0</v>
      </c>
      <c r="AT513" s="181">
        <v>3</v>
      </c>
      <c r="AU513" s="188">
        <v>0</v>
      </c>
      <c r="AV513" s="188">
        <v>0</v>
      </c>
      <c r="AW513" s="188" t="s">
        <v>797</v>
      </c>
      <c r="AX513" s="95" t="s">
        <v>897</v>
      </c>
      <c r="AY513" s="96" t="e">
        <v>#VALUE!</v>
      </c>
      <c r="AZ513" s="97">
        <v>0</v>
      </c>
    </row>
    <row r="514" spans="3:52" ht="15" customHeight="1" x14ac:dyDescent="0.25">
      <c r="C514" s="90">
        <f t="shared" si="165"/>
        <v>374</v>
      </c>
      <c r="D514" s="3" t="s">
        <v>457</v>
      </c>
      <c r="E514" s="225" t="str">
        <f>_xlfn.XLOOKUP(D514, '[1]Парный рейтинг'!$D$10:$D$826,'[1]Парный рейтинг'!$P$10:$P$826, "")</f>
        <v/>
      </c>
      <c r="F514" s="172" t="str">
        <f t="shared" si="148"/>
        <v/>
      </c>
      <c r="G514" s="207" t="e">
        <f t="shared" si="149"/>
        <v>#VALUE!</v>
      </c>
      <c r="H514" s="176" t="str">
        <f t="shared" si="166"/>
        <v/>
      </c>
      <c r="I514" s="27" t="str">
        <f t="shared" si="150"/>
        <v>3,0</v>
      </c>
      <c r="J514" s="208">
        <v>3</v>
      </c>
      <c r="K514" s="24" t="s">
        <v>797</v>
      </c>
      <c r="L514" s="2">
        <f t="shared" si="151"/>
        <v>0</v>
      </c>
      <c r="M514" s="5">
        <f t="shared" si="152"/>
        <v>3</v>
      </c>
      <c r="N514" s="196">
        <f t="shared" si="153"/>
        <v>0</v>
      </c>
      <c r="O514" s="196">
        <f t="shared" si="154"/>
        <v>0</v>
      </c>
      <c r="P514" s="17" t="str">
        <f t="shared" si="155"/>
        <v/>
      </c>
      <c r="Q514" s="16" t="str">
        <f t="shared" si="156"/>
        <v>n/a</v>
      </c>
      <c r="R514" s="10" t="e">
        <f t="shared" si="157"/>
        <v>#VALUE!</v>
      </c>
      <c r="S514" s="25">
        <f t="shared" si="158"/>
        <v>0</v>
      </c>
      <c r="T514" s="11">
        <f t="shared" si="159"/>
        <v>0</v>
      </c>
      <c r="U514" s="12" t="str">
        <f t="shared" si="160"/>
        <v xml:space="preserve"> </v>
      </c>
      <c r="V514" s="13">
        <f t="shared" si="161"/>
        <v>0</v>
      </c>
      <c r="W514" s="53">
        <f t="shared" si="162"/>
        <v>0</v>
      </c>
      <c r="X514" s="54">
        <f t="shared" si="163"/>
        <v>0</v>
      </c>
      <c r="Y514" s="15" t="str">
        <f t="shared" si="164"/>
        <v>-</v>
      </c>
      <c r="Z514" s="54" t="s">
        <v>797</v>
      </c>
      <c r="AA514" s="12">
        <v>0</v>
      </c>
      <c r="AB514" s="54" t="s">
        <v>797</v>
      </c>
      <c r="AC514" s="12">
        <v>0</v>
      </c>
      <c r="AD514" s="54" t="s">
        <v>797</v>
      </c>
      <c r="AE514" s="12">
        <v>0</v>
      </c>
      <c r="AF514" s="54" t="s">
        <v>797</v>
      </c>
      <c r="AG514" s="12">
        <v>0</v>
      </c>
      <c r="AH514" s="54" t="s">
        <v>797</v>
      </c>
      <c r="AI514" s="12">
        <v>0</v>
      </c>
      <c r="AJ514" s="54" t="s">
        <v>797</v>
      </c>
      <c r="AK514" s="12">
        <v>0</v>
      </c>
      <c r="AL514" s="54" t="s">
        <v>797</v>
      </c>
      <c r="AM514" s="12">
        <v>0</v>
      </c>
      <c r="AN514" s="54" t="s">
        <v>797</v>
      </c>
      <c r="AO514" s="12">
        <v>0</v>
      </c>
      <c r="AP514" s="183" t="s">
        <v>896</v>
      </c>
      <c r="AQ514" s="194">
        <v>3</v>
      </c>
      <c r="AR514" s="195" t="s">
        <v>797</v>
      </c>
      <c r="AS514" s="180">
        <v>0</v>
      </c>
      <c r="AT514" s="181">
        <v>3</v>
      </c>
      <c r="AU514" s="188">
        <v>0</v>
      </c>
      <c r="AV514" s="188">
        <v>0</v>
      </c>
      <c r="AW514" s="188" t="s">
        <v>797</v>
      </c>
      <c r="AX514" s="95" t="s">
        <v>897</v>
      </c>
      <c r="AY514" s="96" t="e">
        <v>#VALUE!</v>
      </c>
      <c r="AZ514" s="97">
        <v>0</v>
      </c>
    </row>
    <row r="515" spans="3:52" ht="15" customHeight="1" x14ac:dyDescent="0.25">
      <c r="C515" s="90">
        <f t="shared" si="165"/>
        <v>375</v>
      </c>
      <c r="D515" s="3" t="s">
        <v>550</v>
      </c>
      <c r="E515" s="225" t="str">
        <f>_xlfn.XLOOKUP(D515, '[1]Парный рейтинг'!$D$10:$D$826,'[1]Парный рейтинг'!$P$10:$P$826, "")</f>
        <v/>
      </c>
      <c r="F515" s="172" t="str">
        <f t="shared" si="148"/>
        <v/>
      </c>
      <c r="G515" s="207" t="e">
        <f t="shared" si="149"/>
        <v>#VALUE!</v>
      </c>
      <c r="H515" s="176" t="str">
        <f t="shared" si="166"/>
        <v/>
      </c>
      <c r="I515" s="27" t="str">
        <f t="shared" si="150"/>
        <v>3,0</v>
      </c>
      <c r="J515" s="208">
        <v>3</v>
      </c>
      <c r="K515" s="24" t="s">
        <v>797</v>
      </c>
      <c r="L515" s="2">
        <f t="shared" si="151"/>
        <v>0</v>
      </c>
      <c r="M515" s="5">
        <f t="shared" si="152"/>
        <v>3</v>
      </c>
      <c r="N515" s="196">
        <f t="shared" si="153"/>
        <v>0</v>
      </c>
      <c r="O515" s="196">
        <f t="shared" si="154"/>
        <v>0</v>
      </c>
      <c r="P515" s="17" t="str">
        <f t="shared" si="155"/>
        <v/>
      </c>
      <c r="Q515" s="16" t="str">
        <f t="shared" si="156"/>
        <v>n/a</v>
      </c>
      <c r="R515" s="10" t="e">
        <f t="shared" si="157"/>
        <v>#VALUE!</v>
      </c>
      <c r="S515" s="25">
        <f t="shared" si="158"/>
        <v>0</v>
      </c>
      <c r="T515" s="11">
        <f t="shared" si="159"/>
        <v>0</v>
      </c>
      <c r="U515" s="12" t="str">
        <f t="shared" si="160"/>
        <v xml:space="preserve"> </v>
      </c>
      <c r="V515" s="13">
        <f t="shared" si="161"/>
        <v>0</v>
      </c>
      <c r="W515" s="53">
        <f t="shared" si="162"/>
        <v>0</v>
      </c>
      <c r="X515" s="54">
        <f t="shared" si="163"/>
        <v>0</v>
      </c>
      <c r="Y515" s="15" t="str">
        <f t="shared" si="164"/>
        <v>-</v>
      </c>
      <c r="Z515" s="54" t="s">
        <v>797</v>
      </c>
      <c r="AA515" s="12">
        <v>0</v>
      </c>
      <c r="AB515" s="54" t="s">
        <v>797</v>
      </c>
      <c r="AC515" s="12">
        <v>0</v>
      </c>
      <c r="AD515" s="54" t="s">
        <v>797</v>
      </c>
      <c r="AE515" s="12">
        <v>0</v>
      </c>
      <c r="AF515" s="54" t="s">
        <v>797</v>
      </c>
      <c r="AG515" s="12">
        <v>0</v>
      </c>
      <c r="AH515" s="54" t="s">
        <v>797</v>
      </c>
      <c r="AI515" s="12">
        <v>0</v>
      </c>
      <c r="AJ515" s="54" t="s">
        <v>797</v>
      </c>
      <c r="AK515" s="12">
        <v>0</v>
      </c>
      <c r="AL515" s="54" t="s">
        <v>797</v>
      </c>
      <c r="AM515" s="12">
        <v>0</v>
      </c>
      <c r="AN515" s="54" t="s">
        <v>797</v>
      </c>
      <c r="AO515" s="12">
        <v>0</v>
      </c>
      <c r="AP515" s="183" t="s">
        <v>896</v>
      </c>
      <c r="AQ515" s="194">
        <v>3</v>
      </c>
      <c r="AR515" s="195" t="s">
        <v>797</v>
      </c>
      <c r="AS515" s="180">
        <v>0</v>
      </c>
      <c r="AT515" s="181">
        <v>3</v>
      </c>
      <c r="AU515" s="188">
        <v>0</v>
      </c>
      <c r="AV515" s="188">
        <v>0</v>
      </c>
      <c r="AW515" s="188" t="s">
        <v>797</v>
      </c>
      <c r="AX515" s="95" t="s">
        <v>897</v>
      </c>
      <c r="AY515" s="96" t="e">
        <v>#VALUE!</v>
      </c>
      <c r="AZ515" s="97">
        <v>0</v>
      </c>
    </row>
    <row r="516" spans="3:52" ht="15" customHeight="1" x14ac:dyDescent="0.25">
      <c r="C516" s="90">
        <f t="shared" si="165"/>
        <v>376</v>
      </c>
      <c r="D516" s="3" t="s">
        <v>365</v>
      </c>
      <c r="E516" s="225" t="str">
        <f>_xlfn.XLOOKUP(D516, '[1]Парный рейтинг'!$D$10:$D$826,'[1]Парный рейтинг'!$P$10:$P$826, "")</f>
        <v/>
      </c>
      <c r="F516" s="172" t="str">
        <f t="shared" si="148"/>
        <v/>
      </c>
      <c r="G516" s="207" t="e">
        <f t="shared" si="149"/>
        <v>#VALUE!</v>
      </c>
      <c r="H516" s="176" t="str">
        <f t="shared" si="166"/>
        <v/>
      </c>
      <c r="I516" s="27" t="str">
        <f t="shared" si="150"/>
        <v>3,0</v>
      </c>
      <c r="J516" s="208">
        <v>3</v>
      </c>
      <c r="K516" s="24" t="s">
        <v>797</v>
      </c>
      <c r="L516" s="2">
        <f t="shared" si="151"/>
        <v>0</v>
      </c>
      <c r="M516" s="5">
        <f t="shared" si="152"/>
        <v>3</v>
      </c>
      <c r="N516" s="196">
        <f t="shared" si="153"/>
        <v>0</v>
      </c>
      <c r="O516" s="196">
        <f t="shared" si="154"/>
        <v>0</v>
      </c>
      <c r="P516" s="17" t="str">
        <f t="shared" si="155"/>
        <v/>
      </c>
      <c r="Q516" s="16" t="str">
        <f t="shared" si="156"/>
        <v>n/a</v>
      </c>
      <c r="R516" s="10" t="e">
        <f t="shared" si="157"/>
        <v>#VALUE!</v>
      </c>
      <c r="S516" s="25">
        <f t="shared" si="158"/>
        <v>0</v>
      </c>
      <c r="T516" s="11">
        <f t="shared" si="159"/>
        <v>0</v>
      </c>
      <c r="U516" s="12" t="str">
        <f t="shared" si="160"/>
        <v xml:space="preserve"> </v>
      </c>
      <c r="V516" s="13">
        <f t="shared" si="161"/>
        <v>0</v>
      </c>
      <c r="W516" s="53">
        <f t="shared" si="162"/>
        <v>0</v>
      </c>
      <c r="X516" s="54">
        <f t="shared" si="163"/>
        <v>0</v>
      </c>
      <c r="Y516" s="15" t="str">
        <f t="shared" si="164"/>
        <v>-</v>
      </c>
      <c r="Z516" s="54" t="s">
        <v>797</v>
      </c>
      <c r="AA516" s="12">
        <v>0</v>
      </c>
      <c r="AB516" s="54" t="s">
        <v>797</v>
      </c>
      <c r="AC516" s="12">
        <v>0</v>
      </c>
      <c r="AD516" s="54" t="s">
        <v>797</v>
      </c>
      <c r="AE516" s="12">
        <v>0</v>
      </c>
      <c r="AF516" s="54" t="s">
        <v>797</v>
      </c>
      <c r="AG516" s="12">
        <v>0</v>
      </c>
      <c r="AH516" s="54" t="s">
        <v>797</v>
      </c>
      <c r="AI516" s="12">
        <v>0</v>
      </c>
      <c r="AJ516" s="54" t="s">
        <v>797</v>
      </c>
      <c r="AK516" s="12">
        <v>0</v>
      </c>
      <c r="AL516" s="54" t="s">
        <v>797</v>
      </c>
      <c r="AM516" s="12">
        <v>0</v>
      </c>
      <c r="AN516" s="54" t="s">
        <v>797</v>
      </c>
      <c r="AO516" s="12">
        <v>0</v>
      </c>
      <c r="AP516" s="183" t="s">
        <v>896</v>
      </c>
      <c r="AQ516" s="194">
        <v>3</v>
      </c>
      <c r="AR516" s="195" t="s">
        <v>797</v>
      </c>
      <c r="AS516" s="180">
        <v>0</v>
      </c>
      <c r="AT516" s="181">
        <v>3</v>
      </c>
      <c r="AU516" s="188">
        <v>0</v>
      </c>
      <c r="AV516" s="188">
        <v>0</v>
      </c>
      <c r="AW516" s="188" t="s">
        <v>797</v>
      </c>
      <c r="AX516" s="95" t="s">
        <v>897</v>
      </c>
      <c r="AY516" s="96" t="e">
        <v>#VALUE!</v>
      </c>
      <c r="AZ516" s="97">
        <v>0</v>
      </c>
    </row>
    <row r="517" spans="3:52" ht="15" customHeight="1" x14ac:dyDescent="0.25">
      <c r="C517" s="90">
        <f t="shared" si="165"/>
        <v>377</v>
      </c>
      <c r="D517" s="3" t="s">
        <v>423</v>
      </c>
      <c r="E517" s="225" t="str">
        <f>_xlfn.XLOOKUP(D517, '[1]Парный рейтинг'!$D$10:$D$826,'[1]Парный рейтинг'!$P$10:$P$826, "")</f>
        <v/>
      </c>
      <c r="F517" s="172" t="str">
        <f t="shared" si="148"/>
        <v/>
      </c>
      <c r="G517" s="207" t="e">
        <f t="shared" si="149"/>
        <v>#VALUE!</v>
      </c>
      <c r="H517" s="176" t="str">
        <f t="shared" si="166"/>
        <v/>
      </c>
      <c r="I517" s="27" t="str">
        <f t="shared" si="150"/>
        <v>3,0</v>
      </c>
      <c r="J517" s="208">
        <v>3</v>
      </c>
      <c r="K517" s="24" t="s">
        <v>797</v>
      </c>
      <c r="L517" s="2">
        <f t="shared" si="151"/>
        <v>0</v>
      </c>
      <c r="M517" s="5">
        <f t="shared" si="152"/>
        <v>3</v>
      </c>
      <c r="N517" s="196">
        <f t="shared" si="153"/>
        <v>0</v>
      </c>
      <c r="O517" s="196">
        <f t="shared" si="154"/>
        <v>0</v>
      </c>
      <c r="P517" s="17" t="str">
        <f t="shared" si="155"/>
        <v/>
      </c>
      <c r="Q517" s="16" t="str">
        <f t="shared" si="156"/>
        <v>n/a</v>
      </c>
      <c r="R517" s="10" t="e">
        <f t="shared" si="157"/>
        <v>#VALUE!</v>
      </c>
      <c r="S517" s="25">
        <f t="shared" si="158"/>
        <v>0</v>
      </c>
      <c r="T517" s="11">
        <f t="shared" si="159"/>
        <v>0</v>
      </c>
      <c r="U517" s="12" t="str">
        <f t="shared" si="160"/>
        <v xml:space="preserve"> </v>
      </c>
      <c r="V517" s="13">
        <f t="shared" si="161"/>
        <v>0</v>
      </c>
      <c r="W517" s="53">
        <f t="shared" si="162"/>
        <v>0</v>
      </c>
      <c r="X517" s="54">
        <f t="shared" si="163"/>
        <v>0</v>
      </c>
      <c r="Y517" s="15" t="str">
        <f t="shared" si="164"/>
        <v>-</v>
      </c>
      <c r="Z517" s="54" t="s">
        <v>797</v>
      </c>
      <c r="AA517" s="12">
        <v>0</v>
      </c>
      <c r="AB517" s="54" t="s">
        <v>797</v>
      </c>
      <c r="AC517" s="12">
        <v>0</v>
      </c>
      <c r="AD517" s="54" t="s">
        <v>797</v>
      </c>
      <c r="AE517" s="12">
        <v>0</v>
      </c>
      <c r="AF517" s="54" t="s">
        <v>797</v>
      </c>
      <c r="AG517" s="12">
        <v>0</v>
      </c>
      <c r="AH517" s="54" t="s">
        <v>797</v>
      </c>
      <c r="AI517" s="12">
        <v>0</v>
      </c>
      <c r="AJ517" s="54" t="s">
        <v>797</v>
      </c>
      <c r="AK517" s="12">
        <v>0</v>
      </c>
      <c r="AL517" s="54" t="s">
        <v>797</v>
      </c>
      <c r="AM517" s="12">
        <v>0</v>
      </c>
      <c r="AN517" s="54" t="s">
        <v>797</v>
      </c>
      <c r="AO517" s="12">
        <v>0</v>
      </c>
      <c r="AP517" s="183" t="s">
        <v>896</v>
      </c>
      <c r="AQ517" s="194">
        <v>3</v>
      </c>
      <c r="AR517" s="195" t="s">
        <v>797</v>
      </c>
      <c r="AS517" s="180">
        <v>0</v>
      </c>
      <c r="AT517" s="181">
        <v>3</v>
      </c>
      <c r="AU517" s="188">
        <v>0</v>
      </c>
      <c r="AV517" s="188">
        <v>0</v>
      </c>
      <c r="AW517" s="188" t="s">
        <v>797</v>
      </c>
      <c r="AX517" s="95" t="s">
        <v>897</v>
      </c>
      <c r="AY517" s="96" t="e">
        <v>#VALUE!</v>
      </c>
      <c r="AZ517" s="97">
        <v>0</v>
      </c>
    </row>
    <row r="518" spans="3:52" ht="15" customHeight="1" x14ac:dyDescent="0.25">
      <c r="C518" s="90">
        <f t="shared" si="165"/>
        <v>378</v>
      </c>
      <c r="D518" s="3" t="s">
        <v>552</v>
      </c>
      <c r="E518" s="225" t="str">
        <f>_xlfn.XLOOKUP(D518, '[1]Парный рейтинг'!$D$10:$D$826,'[1]Парный рейтинг'!$P$10:$P$826, "")</f>
        <v/>
      </c>
      <c r="F518" s="172" t="str">
        <f t="shared" si="148"/>
        <v/>
      </c>
      <c r="G518" s="207" t="e">
        <f t="shared" si="149"/>
        <v>#VALUE!</v>
      </c>
      <c r="H518" s="176" t="str">
        <f t="shared" si="166"/>
        <v/>
      </c>
      <c r="I518" s="27" t="str">
        <f t="shared" si="150"/>
        <v>3,0</v>
      </c>
      <c r="J518" s="208">
        <v>3</v>
      </c>
      <c r="K518" s="24" t="s">
        <v>797</v>
      </c>
      <c r="L518" s="2">
        <f t="shared" si="151"/>
        <v>0</v>
      </c>
      <c r="M518" s="5">
        <f t="shared" si="152"/>
        <v>3</v>
      </c>
      <c r="N518" s="196">
        <f t="shared" si="153"/>
        <v>0</v>
      </c>
      <c r="O518" s="196">
        <f t="shared" si="154"/>
        <v>0</v>
      </c>
      <c r="P518" s="17" t="str">
        <f t="shared" si="155"/>
        <v/>
      </c>
      <c r="Q518" s="16" t="str">
        <f t="shared" si="156"/>
        <v>n/a</v>
      </c>
      <c r="R518" s="10" t="e">
        <f t="shared" si="157"/>
        <v>#VALUE!</v>
      </c>
      <c r="S518" s="25">
        <f t="shared" si="158"/>
        <v>0</v>
      </c>
      <c r="T518" s="11">
        <f t="shared" si="159"/>
        <v>0</v>
      </c>
      <c r="U518" s="12" t="str">
        <f t="shared" si="160"/>
        <v xml:space="preserve"> </v>
      </c>
      <c r="V518" s="13">
        <f t="shared" si="161"/>
        <v>0</v>
      </c>
      <c r="W518" s="53">
        <f t="shared" si="162"/>
        <v>0</v>
      </c>
      <c r="X518" s="54">
        <f t="shared" si="163"/>
        <v>0</v>
      </c>
      <c r="Y518" s="15" t="str">
        <f t="shared" si="164"/>
        <v>-</v>
      </c>
      <c r="Z518" s="54" t="s">
        <v>797</v>
      </c>
      <c r="AA518" s="12">
        <v>0</v>
      </c>
      <c r="AB518" s="54" t="s">
        <v>797</v>
      </c>
      <c r="AC518" s="12">
        <v>0</v>
      </c>
      <c r="AD518" s="54" t="s">
        <v>797</v>
      </c>
      <c r="AE518" s="12">
        <v>0</v>
      </c>
      <c r="AF518" s="54" t="s">
        <v>797</v>
      </c>
      <c r="AG518" s="12">
        <v>0</v>
      </c>
      <c r="AH518" s="54" t="s">
        <v>797</v>
      </c>
      <c r="AI518" s="12">
        <v>0</v>
      </c>
      <c r="AJ518" s="54" t="s">
        <v>797</v>
      </c>
      <c r="AK518" s="12">
        <v>0</v>
      </c>
      <c r="AL518" s="54" t="s">
        <v>797</v>
      </c>
      <c r="AM518" s="12">
        <v>0</v>
      </c>
      <c r="AN518" s="54" t="s">
        <v>797</v>
      </c>
      <c r="AO518" s="12">
        <v>0</v>
      </c>
      <c r="AP518" s="183" t="s">
        <v>896</v>
      </c>
      <c r="AQ518" s="194">
        <v>3</v>
      </c>
      <c r="AR518" s="195" t="s">
        <v>797</v>
      </c>
      <c r="AS518" s="180">
        <v>0</v>
      </c>
      <c r="AT518" s="181">
        <v>3</v>
      </c>
      <c r="AU518" s="188">
        <v>0</v>
      </c>
      <c r="AV518" s="188">
        <v>0</v>
      </c>
      <c r="AW518" s="188" t="s">
        <v>797</v>
      </c>
      <c r="AX518" s="95" t="s">
        <v>897</v>
      </c>
      <c r="AY518" s="96" t="e">
        <v>#VALUE!</v>
      </c>
      <c r="AZ518" s="97">
        <v>0</v>
      </c>
    </row>
    <row r="519" spans="3:52" ht="15" customHeight="1" x14ac:dyDescent="0.25">
      <c r="C519" s="90">
        <f t="shared" si="165"/>
        <v>379</v>
      </c>
      <c r="D519" s="3" t="s">
        <v>375</v>
      </c>
      <c r="E519" s="225" t="str">
        <f>_xlfn.XLOOKUP(D519, '[1]Парный рейтинг'!$D$10:$D$826,'[1]Парный рейтинг'!$P$10:$P$826, "")</f>
        <v/>
      </c>
      <c r="F519" s="172" t="str">
        <f t="shared" si="148"/>
        <v/>
      </c>
      <c r="G519" s="207" t="e">
        <f t="shared" si="149"/>
        <v>#VALUE!</v>
      </c>
      <c r="H519" s="176" t="str">
        <f t="shared" si="166"/>
        <v/>
      </c>
      <c r="I519" s="27" t="str">
        <f t="shared" si="150"/>
        <v>3,0</v>
      </c>
      <c r="J519" s="208">
        <v>3</v>
      </c>
      <c r="K519" s="24" t="s">
        <v>797</v>
      </c>
      <c r="L519" s="2">
        <f t="shared" si="151"/>
        <v>0</v>
      </c>
      <c r="M519" s="5">
        <f t="shared" si="152"/>
        <v>3</v>
      </c>
      <c r="N519" s="196">
        <f t="shared" si="153"/>
        <v>0</v>
      </c>
      <c r="O519" s="196">
        <f t="shared" si="154"/>
        <v>0</v>
      </c>
      <c r="P519" s="17" t="str">
        <f t="shared" si="155"/>
        <v/>
      </c>
      <c r="Q519" s="16" t="str">
        <f t="shared" si="156"/>
        <v>n/a</v>
      </c>
      <c r="R519" s="10" t="e">
        <f t="shared" si="157"/>
        <v>#VALUE!</v>
      </c>
      <c r="S519" s="25">
        <f t="shared" si="158"/>
        <v>0</v>
      </c>
      <c r="T519" s="11">
        <f t="shared" si="159"/>
        <v>0</v>
      </c>
      <c r="U519" s="12" t="str">
        <f t="shared" si="160"/>
        <v xml:space="preserve"> </v>
      </c>
      <c r="V519" s="13">
        <f t="shared" si="161"/>
        <v>0</v>
      </c>
      <c r="W519" s="53">
        <f t="shared" si="162"/>
        <v>0</v>
      </c>
      <c r="X519" s="54">
        <f t="shared" si="163"/>
        <v>0</v>
      </c>
      <c r="Y519" s="15" t="str">
        <f t="shared" si="164"/>
        <v>-</v>
      </c>
      <c r="Z519" s="54" t="s">
        <v>797</v>
      </c>
      <c r="AA519" s="12">
        <v>0</v>
      </c>
      <c r="AB519" s="54" t="s">
        <v>797</v>
      </c>
      <c r="AC519" s="12">
        <v>0</v>
      </c>
      <c r="AD519" s="54" t="s">
        <v>797</v>
      </c>
      <c r="AE519" s="12">
        <v>0</v>
      </c>
      <c r="AF519" s="54" t="s">
        <v>797</v>
      </c>
      <c r="AG519" s="12">
        <v>0</v>
      </c>
      <c r="AH519" s="54" t="s">
        <v>797</v>
      </c>
      <c r="AI519" s="12">
        <v>0</v>
      </c>
      <c r="AJ519" s="54" t="s">
        <v>797</v>
      </c>
      <c r="AK519" s="12">
        <v>0</v>
      </c>
      <c r="AL519" s="54" t="s">
        <v>797</v>
      </c>
      <c r="AM519" s="12">
        <v>0</v>
      </c>
      <c r="AN519" s="54" t="s">
        <v>797</v>
      </c>
      <c r="AO519" s="12">
        <v>0</v>
      </c>
      <c r="AP519" s="183" t="s">
        <v>896</v>
      </c>
      <c r="AQ519" s="194">
        <v>3</v>
      </c>
      <c r="AR519" s="195" t="s">
        <v>797</v>
      </c>
      <c r="AS519" s="180">
        <v>0</v>
      </c>
      <c r="AT519" s="181">
        <v>3</v>
      </c>
      <c r="AU519" s="188">
        <v>0</v>
      </c>
      <c r="AV519" s="188">
        <v>0</v>
      </c>
      <c r="AW519" s="188" t="s">
        <v>797</v>
      </c>
      <c r="AX519" s="95" t="s">
        <v>897</v>
      </c>
      <c r="AY519" s="96" t="e">
        <v>#VALUE!</v>
      </c>
      <c r="AZ519" s="97">
        <v>0</v>
      </c>
    </row>
    <row r="520" spans="3:52" ht="15" customHeight="1" x14ac:dyDescent="0.25">
      <c r="C520" s="90">
        <f t="shared" si="165"/>
        <v>380</v>
      </c>
      <c r="D520" s="3" t="s">
        <v>443</v>
      </c>
      <c r="E520" s="225" t="str">
        <f>_xlfn.XLOOKUP(D520, '[1]Парный рейтинг'!$D$10:$D$826,'[1]Парный рейтинг'!$P$10:$P$826, "")</f>
        <v/>
      </c>
      <c r="F520" s="172" t="str">
        <f t="shared" ref="F520:F583" si="167">IF(COUNTA(E520)&gt;0, E520, I520)</f>
        <v/>
      </c>
      <c r="G520" s="207" t="e">
        <f t="shared" si="149"/>
        <v>#VALUE!</v>
      </c>
      <c r="H520" s="176" t="str">
        <f t="shared" si="166"/>
        <v/>
      </c>
      <c r="I520" s="27" t="str">
        <f t="shared" si="150"/>
        <v>3,0</v>
      </c>
      <c r="J520" s="208">
        <v>3</v>
      </c>
      <c r="K520" s="24" t="s">
        <v>797</v>
      </c>
      <c r="L520" s="2">
        <f t="shared" si="151"/>
        <v>0</v>
      </c>
      <c r="M520" s="5">
        <f t="shared" si="152"/>
        <v>3</v>
      </c>
      <c r="N520" s="196">
        <f t="shared" si="153"/>
        <v>0</v>
      </c>
      <c r="O520" s="196">
        <f t="shared" si="154"/>
        <v>0</v>
      </c>
      <c r="P520" s="17" t="str">
        <f t="shared" si="155"/>
        <v/>
      </c>
      <c r="Q520" s="16" t="str">
        <f t="shared" si="156"/>
        <v>n/a</v>
      </c>
      <c r="R520" s="10" t="e">
        <f t="shared" si="157"/>
        <v>#VALUE!</v>
      </c>
      <c r="S520" s="25">
        <f t="shared" si="158"/>
        <v>0</v>
      </c>
      <c r="T520" s="11">
        <f t="shared" si="159"/>
        <v>0</v>
      </c>
      <c r="U520" s="12" t="str">
        <f t="shared" si="160"/>
        <v xml:space="preserve"> </v>
      </c>
      <c r="V520" s="13">
        <f t="shared" si="161"/>
        <v>0</v>
      </c>
      <c r="W520" s="53">
        <f t="shared" si="162"/>
        <v>0</v>
      </c>
      <c r="X520" s="54">
        <f t="shared" si="163"/>
        <v>0</v>
      </c>
      <c r="Y520" s="15" t="str">
        <f t="shared" si="164"/>
        <v>-</v>
      </c>
      <c r="Z520" s="54" t="s">
        <v>797</v>
      </c>
      <c r="AA520" s="12">
        <v>0</v>
      </c>
      <c r="AB520" s="54" t="s">
        <v>797</v>
      </c>
      <c r="AC520" s="12">
        <v>0</v>
      </c>
      <c r="AD520" s="54" t="s">
        <v>797</v>
      </c>
      <c r="AE520" s="12">
        <v>0</v>
      </c>
      <c r="AF520" s="54" t="s">
        <v>797</v>
      </c>
      <c r="AG520" s="12">
        <v>0</v>
      </c>
      <c r="AH520" s="54" t="s">
        <v>797</v>
      </c>
      <c r="AI520" s="12">
        <v>0</v>
      </c>
      <c r="AJ520" s="54" t="s">
        <v>797</v>
      </c>
      <c r="AK520" s="12">
        <v>0</v>
      </c>
      <c r="AL520" s="54" t="s">
        <v>797</v>
      </c>
      <c r="AM520" s="12">
        <v>0</v>
      </c>
      <c r="AN520" s="54" t="s">
        <v>797</v>
      </c>
      <c r="AO520" s="12">
        <v>0</v>
      </c>
      <c r="AP520" s="183" t="s">
        <v>896</v>
      </c>
      <c r="AQ520" s="194">
        <v>3</v>
      </c>
      <c r="AR520" s="195" t="s">
        <v>797</v>
      </c>
      <c r="AS520" s="180">
        <v>0</v>
      </c>
      <c r="AT520" s="181">
        <v>3</v>
      </c>
      <c r="AU520" s="188">
        <v>0</v>
      </c>
      <c r="AV520" s="188">
        <v>0</v>
      </c>
      <c r="AW520" s="188" t="s">
        <v>797</v>
      </c>
      <c r="AX520" s="95" t="s">
        <v>897</v>
      </c>
      <c r="AY520" s="96" t="e">
        <v>#VALUE!</v>
      </c>
      <c r="AZ520" s="97">
        <v>0</v>
      </c>
    </row>
    <row r="521" spans="3:52" ht="15" customHeight="1" x14ac:dyDescent="0.25">
      <c r="C521" s="90">
        <f t="shared" si="165"/>
        <v>381</v>
      </c>
      <c r="D521" s="3" t="s">
        <v>553</v>
      </c>
      <c r="E521" s="225" t="str">
        <f>_xlfn.XLOOKUP(D521, '[1]Парный рейтинг'!$D$10:$D$826,'[1]Парный рейтинг'!$P$10:$P$826, "")</f>
        <v/>
      </c>
      <c r="F521" s="172" t="str">
        <f t="shared" si="167"/>
        <v/>
      </c>
      <c r="G521" s="207" t="e">
        <f t="shared" si="149"/>
        <v>#VALUE!</v>
      </c>
      <c r="H521" s="176" t="str">
        <f t="shared" si="166"/>
        <v/>
      </c>
      <c r="I521" s="27" t="str">
        <f t="shared" si="150"/>
        <v>3,0</v>
      </c>
      <c r="J521" s="208">
        <v>3</v>
      </c>
      <c r="K521" s="24" t="s">
        <v>797</v>
      </c>
      <c r="L521" s="2">
        <f t="shared" si="151"/>
        <v>0</v>
      </c>
      <c r="M521" s="5">
        <f t="shared" si="152"/>
        <v>3</v>
      </c>
      <c r="N521" s="196">
        <f t="shared" si="153"/>
        <v>0</v>
      </c>
      <c r="O521" s="196">
        <f t="shared" si="154"/>
        <v>0</v>
      </c>
      <c r="P521" s="17" t="str">
        <f t="shared" si="155"/>
        <v/>
      </c>
      <c r="Q521" s="16" t="str">
        <f t="shared" si="156"/>
        <v>n/a</v>
      </c>
      <c r="R521" s="10" t="e">
        <f t="shared" si="157"/>
        <v>#VALUE!</v>
      </c>
      <c r="S521" s="25">
        <f t="shared" si="158"/>
        <v>0</v>
      </c>
      <c r="T521" s="11">
        <f t="shared" si="159"/>
        <v>0</v>
      </c>
      <c r="U521" s="12" t="str">
        <f t="shared" si="160"/>
        <v xml:space="preserve"> </v>
      </c>
      <c r="V521" s="13">
        <f t="shared" si="161"/>
        <v>0</v>
      </c>
      <c r="W521" s="53">
        <f t="shared" si="162"/>
        <v>0</v>
      </c>
      <c r="X521" s="54">
        <f t="shared" si="163"/>
        <v>0</v>
      </c>
      <c r="Y521" s="15" t="str">
        <f t="shared" si="164"/>
        <v>-</v>
      </c>
      <c r="Z521" s="54" t="s">
        <v>797</v>
      </c>
      <c r="AA521" s="12">
        <v>0</v>
      </c>
      <c r="AB521" s="54" t="s">
        <v>797</v>
      </c>
      <c r="AC521" s="12">
        <v>0</v>
      </c>
      <c r="AD521" s="54" t="s">
        <v>797</v>
      </c>
      <c r="AE521" s="12">
        <v>0</v>
      </c>
      <c r="AF521" s="54" t="s">
        <v>797</v>
      </c>
      <c r="AG521" s="12">
        <v>0</v>
      </c>
      <c r="AH521" s="54" t="s">
        <v>797</v>
      </c>
      <c r="AI521" s="12">
        <v>0</v>
      </c>
      <c r="AJ521" s="54" t="s">
        <v>797</v>
      </c>
      <c r="AK521" s="12">
        <v>0</v>
      </c>
      <c r="AL521" s="54" t="s">
        <v>797</v>
      </c>
      <c r="AM521" s="12">
        <v>0</v>
      </c>
      <c r="AN521" s="54" t="s">
        <v>797</v>
      </c>
      <c r="AO521" s="12">
        <v>0</v>
      </c>
      <c r="AP521" s="183" t="s">
        <v>896</v>
      </c>
      <c r="AQ521" s="194">
        <v>3</v>
      </c>
      <c r="AR521" s="195" t="s">
        <v>797</v>
      </c>
      <c r="AS521" s="180">
        <v>0</v>
      </c>
      <c r="AT521" s="181">
        <v>3</v>
      </c>
      <c r="AU521" s="188">
        <v>0</v>
      </c>
      <c r="AV521" s="188">
        <v>0</v>
      </c>
      <c r="AW521" s="188" t="s">
        <v>797</v>
      </c>
      <c r="AX521" s="95" t="s">
        <v>897</v>
      </c>
      <c r="AY521" s="96" t="e">
        <v>#VALUE!</v>
      </c>
      <c r="AZ521" s="97">
        <v>0</v>
      </c>
    </row>
    <row r="522" spans="3:52" ht="15" customHeight="1" x14ac:dyDescent="0.25">
      <c r="C522" s="90">
        <f t="shared" si="165"/>
        <v>382</v>
      </c>
      <c r="D522" s="3" t="s">
        <v>554</v>
      </c>
      <c r="E522" s="225" t="str">
        <f>_xlfn.XLOOKUP(D522, '[1]Парный рейтинг'!$D$10:$D$826,'[1]Парный рейтинг'!$P$10:$P$826, "")</f>
        <v/>
      </c>
      <c r="F522" s="172" t="str">
        <f t="shared" si="167"/>
        <v/>
      </c>
      <c r="G522" s="207" t="e">
        <f t="shared" ref="G522:G585" si="168">LEFT(F522, FIND("*", F522&amp;"*")-1)*1</f>
        <v>#VALUE!</v>
      </c>
      <c r="H522" s="176" t="str">
        <f t="shared" si="166"/>
        <v/>
      </c>
      <c r="I522" s="27" t="str">
        <f t="shared" ref="I522:I585" si="169">TEXT(J522,"0,0") &amp; K522</f>
        <v>3,0</v>
      </c>
      <c r="J522" s="208">
        <v>3</v>
      </c>
      <c r="K522" s="24" t="s">
        <v>797</v>
      </c>
      <c r="L522" s="2">
        <f t="shared" ref="L522:L585" si="170">IF(S522&gt;0,1,0)</f>
        <v>0</v>
      </c>
      <c r="M522" s="5">
        <f t="shared" ref="M522:M585" si="171">IF(K522="",J522,J522+0.1)</f>
        <v>3</v>
      </c>
      <c r="N522" s="196">
        <f t="shared" ref="N522:N585" si="172">J522-AQ522</f>
        <v>0</v>
      </c>
      <c r="O522" s="196">
        <f t="shared" ref="O522:O585" si="173">IF(K522="",0,1)-IF(AR522="",0,1)</f>
        <v>0</v>
      </c>
      <c r="P522" s="17" t="str">
        <f t="shared" ref="P522:P585" si="174">_xlfn.TEXTJOIN(,TRUE,
  IF(N522&lt;&gt;0,IF(N522&gt;0,"+","–"),""),
  IF(N522&lt;&gt;0,TEXT(TRUNC(ABS(N522)/0.5)*0.5,"0,0"),""),
  IF(O522&lt;&gt;0,IF(O522&gt;0," +"," –"),""),
  IF(O522&lt;&gt;0,"*","")
)</f>
        <v/>
      </c>
      <c r="Q522" s="16" t="str">
        <f t="shared" ref="Q522:Q585" si="175">IF(S522 &gt; 0, Q521+1, "n/a")</f>
        <v>n/a</v>
      </c>
      <c r="R522" s="10" t="e">
        <f t="shared" ref="R522:R585" si="176">IF(AX522=0," ",IF(AX522-Q522=0," ",AX522-Q522))</f>
        <v>#VALUE!</v>
      </c>
      <c r="S522" s="25">
        <f t="shared" ref="S522:S585" si="177">AC522+AE522+AG522+AI522+AK522+AM522+AO522+AA522</f>
        <v>0</v>
      </c>
      <c r="T522" s="11">
        <f t="shared" ref="T522:T585" si="178">S522-AZ522</f>
        <v>0</v>
      </c>
      <c r="U522" s="12" t="str">
        <f t="shared" ref="U522:U585" si="179">IF(SUMIF(Z522:AO522,"&lt;0")&lt;&gt;0,SUMIF(Z522:AO522,"&lt;0")*(-1)," ")</f>
        <v xml:space="preserve"> </v>
      </c>
      <c r="V522" s="13">
        <f t="shared" ref="V522:V585" si="180">AC522+AE522+AG522+AI522+AK522+AM522+AO522+AA522</f>
        <v>0</v>
      </c>
      <c r="W522" s="53">
        <f t="shared" ref="W522:W585" si="181">V522-AZ522</f>
        <v>0</v>
      </c>
      <c r="X522" s="54">
        <f t="shared" ref="X522:X585" si="182">ROUNDUP(COUNTIF(Z522:AO522,"&gt; 0")/2,0)</f>
        <v>0</v>
      </c>
      <c r="Y522" s="15" t="str">
        <f t="shared" ref="Y522:Y585" si="183">IF(X522=0,"-",IF(X522-AZ522&gt;8,S522/(8+AZ522),S522/X522))</f>
        <v>-</v>
      </c>
      <c r="Z522" s="54" t="s">
        <v>797</v>
      </c>
      <c r="AA522" s="12">
        <v>0</v>
      </c>
      <c r="AB522" s="54" t="s">
        <v>797</v>
      </c>
      <c r="AC522" s="12">
        <v>0</v>
      </c>
      <c r="AD522" s="54" t="s">
        <v>797</v>
      </c>
      <c r="AE522" s="12">
        <v>0</v>
      </c>
      <c r="AF522" s="54" t="s">
        <v>797</v>
      </c>
      <c r="AG522" s="12">
        <v>0</v>
      </c>
      <c r="AH522" s="54" t="s">
        <v>797</v>
      </c>
      <c r="AI522" s="12">
        <v>0</v>
      </c>
      <c r="AJ522" s="54" t="s">
        <v>797</v>
      </c>
      <c r="AK522" s="12">
        <v>0</v>
      </c>
      <c r="AL522" s="54" t="s">
        <v>797</v>
      </c>
      <c r="AM522" s="12">
        <v>0</v>
      </c>
      <c r="AN522" s="54" t="s">
        <v>797</v>
      </c>
      <c r="AO522" s="12">
        <v>0</v>
      </c>
      <c r="AP522" s="183" t="s">
        <v>896</v>
      </c>
      <c r="AQ522" s="194">
        <v>3</v>
      </c>
      <c r="AR522" s="195" t="s">
        <v>797</v>
      </c>
      <c r="AS522" s="180">
        <v>0</v>
      </c>
      <c r="AT522" s="181">
        <v>3</v>
      </c>
      <c r="AU522" s="188">
        <v>0</v>
      </c>
      <c r="AV522" s="188">
        <v>0</v>
      </c>
      <c r="AW522" s="188" t="s">
        <v>797</v>
      </c>
      <c r="AX522" s="95" t="s">
        <v>897</v>
      </c>
      <c r="AY522" s="96" t="e">
        <v>#VALUE!</v>
      </c>
      <c r="AZ522" s="97">
        <v>0</v>
      </c>
    </row>
    <row r="523" spans="3:52" s="220" customFormat="1" ht="15" customHeight="1" x14ac:dyDescent="0.25">
      <c r="C523" s="90">
        <f t="shared" si="165"/>
        <v>383</v>
      </c>
      <c r="D523" s="3" t="s">
        <v>555</v>
      </c>
      <c r="E523" s="225" t="str">
        <f>_xlfn.XLOOKUP(D523, '[1]Парный рейтинг'!$D$10:$D$826,'[1]Парный рейтинг'!$P$10:$P$826, "")</f>
        <v/>
      </c>
      <c r="F523" s="172" t="str">
        <f t="shared" si="167"/>
        <v/>
      </c>
      <c r="G523" s="207" t="e">
        <f t="shared" si="168"/>
        <v>#VALUE!</v>
      </c>
      <c r="H523" s="176" t="str">
        <f t="shared" si="166"/>
        <v/>
      </c>
      <c r="I523" s="27" t="str">
        <f t="shared" si="169"/>
        <v>3,0</v>
      </c>
      <c r="J523" s="208">
        <v>3</v>
      </c>
      <c r="K523" s="24" t="s">
        <v>797</v>
      </c>
      <c r="L523" s="2">
        <f t="shared" si="170"/>
        <v>0</v>
      </c>
      <c r="M523" s="5">
        <f t="shared" si="171"/>
        <v>3</v>
      </c>
      <c r="N523" s="196">
        <f t="shared" si="172"/>
        <v>0</v>
      </c>
      <c r="O523" s="196">
        <f t="shared" si="173"/>
        <v>0</v>
      </c>
      <c r="P523" s="17" t="str">
        <f t="shared" si="174"/>
        <v/>
      </c>
      <c r="Q523" s="16" t="str">
        <f t="shared" si="175"/>
        <v>n/a</v>
      </c>
      <c r="R523" s="10" t="e">
        <f t="shared" si="176"/>
        <v>#VALUE!</v>
      </c>
      <c r="S523" s="25">
        <f t="shared" si="177"/>
        <v>0</v>
      </c>
      <c r="T523" s="11">
        <f t="shared" si="178"/>
        <v>0</v>
      </c>
      <c r="U523" s="12" t="str">
        <f t="shared" si="179"/>
        <v xml:space="preserve"> </v>
      </c>
      <c r="V523" s="13">
        <f t="shared" si="180"/>
        <v>0</v>
      </c>
      <c r="W523" s="53">
        <f t="shared" si="181"/>
        <v>0</v>
      </c>
      <c r="X523" s="54">
        <f t="shared" si="182"/>
        <v>0</v>
      </c>
      <c r="Y523" s="15" t="str">
        <f t="shared" si="183"/>
        <v>-</v>
      </c>
      <c r="Z523" s="54" t="s">
        <v>797</v>
      </c>
      <c r="AA523" s="12">
        <v>0</v>
      </c>
      <c r="AB523" s="54" t="s">
        <v>797</v>
      </c>
      <c r="AC523" s="12">
        <v>0</v>
      </c>
      <c r="AD523" s="54" t="s">
        <v>797</v>
      </c>
      <c r="AE523" s="12">
        <v>0</v>
      </c>
      <c r="AF523" s="54" t="s">
        <v>797</v>
      </c>
      <c r="AG523" s="12">
        <v>0</v>
      </c>
      <c r="AH523" s="54" t="s">
        <v>797</v>
      </c>
      <c r="AI523" s="12">
        <v>0</v>
      </c>
      <c r="AJ523" s="54" t="s">
        <v>797</v>
      </c>
      <c r="AK523" s="12">
        <v>0</v>
      </c>
      <c r="AL523" s="54" t="s">
        <v>797</v>
      </c>
      <c r="AM523" s="12">
        <v>0</v>
      </c>
      <c r="AN523" s="54" t="s">
        <v>797</v>
      </c>
      <c r="AO523" s="12">
        <v>0</v>
      </c>
      <c r="AP523" s="183" t="s">
        <v>896</v>
      </c>
      <c r="AQ523" s="194">
        <v>3</v>
      </c>
      <c r="AR523" s="195" t="s">
        <v>797</v>
      </c>
      <c r="AS523" s="180">
        <v>0</v>
      </c>
      <c r="AT523" s="181">
        <v>3</v>
      </c>
      <c r="AU523" s="188">
        <v>0</v>
      </c>
      <c r="AV523" s="188">
        <v>0</v>
      </c>
      <c r="AW523" s="188" t="s">
        <v>797</v>
      </c>
      <c r="AX523" s="95" t="s">
        <v>897</v>
      </c>
      <c r="AY523" s="96" t="e">
        <v>#VALUE!</v>
      </c>
      <c r="AZ523" s="97">
        <v>0</v>
      </c>
    </row>
    <row r="524" spans="3:52" ht="15" customHeight="1" x14ac:dyDescent="0.25">
      <c r="C524" s="90">
        <f t="shared" si="165"/>
        <v>384</v>
      </c>
      <c r="D524" s="3" t="s">
        <v>927</v>
      </c>
      <c r="E524" s="225" t="str">
        <f>_xlfn.XLOOKUP(D524, '[1]Парный рейтинг'!$D$10:$D$826,'[1]Парный рейтинг'!$P$10:$P$826, "")</f>
        <v/>
      </c>
      <c r="F524" s="172" t="str">
        <f t="shared" si="167"/>
        <v/>
      </c>
      <c r="G524" s="207" t="e">
        <f t="shared" si="168"/>
        <v>#VALUE!</v>
      </c>
      <c r="H524" s="176" t="str">
        <f t="shared" si="166"/>
        <v/>
      </c>
      <c r="I524" s="27" t="str">
        <f t="shared" si="169"/>
        <v>3,0</v>
      </c>
      <c r="J524" s="208">
        <v>3</v>
      </c>
      <c r="K524" s="24" t="s">
        <v>797</v>
      </c>
      <c r="L524" s="2">
        <f t="shared" si="170"/>
        <v>0</v>
      </c>
      <c r="M524" s="5">
        <f t="shared" si="171"/>
        <v>3</v>
      </c>
      <c r="N524" s="196">
        <f t="shared" si="172"/>
        <v>0</v>
      </c>
      <c r="O524" s="196">
        <f t="shared" si="173"/>
        <v>0</v>
      </c>
      <c r="P524" s="17" t="str">
        <f t="shared" si="174"/>
        <v/>
      </c>
      <c r="Q524" s="16" t="str">
        <f t="shared" si="175"/>
        <v>n/a</v>
      </c>
      <c r="R524" s="10" t="e">
        <f t="shared" si="176"/>
        <v>#VALUE!</v>
      </c>
      <c r="S524" s="25">
        <f t="shared" si="177"/>
        <v>0</v>
      </c>
      <c r="T524" s="11">
        <f t="shared" si="178"/>
        <v>0</v>
      </c>
      <c r="U524" s="12" t="str">
        <f t="shared" si="179"/>
        <v xml:space="preserve"> </v>
      </c>
      <c r="V524" s="13">
        <f t="shared" si="180"/>
        <v>0</v>
      </c>
      <c r="W524" s="53">
        <f t="shared" si="181"/>
        <v>0</v>
      </c>
      <c r="X524" s="54">
        <f t="shared" si="182"/>
        <v>0</v>
      </c>
      <c r="Y524" s="15" t="str">
        <f t="shared" si="183"/>
        <v>-</v>
      </c>
      <c r="Z524" s="54" t="s">
        <v>797</v>
      </c>
      <c r="AA524" s="12">
        <v>0</v>
      </c>
      <c r="AB524" s="54" t="s">
        <v>797</v>
      </c>
      <c r="AC524" s="12">
        <v>0</v>
      </c>
      <c r="AD524" s="54" t="s">
        <v>797</v>
      </c>
      <c r="AE524" s="12">
        <v>0</v>
      </c>
      <c r="AF524" s="54" t="s">
        <v>797</v>
      </c>
      <c r="AG524" s="12">
        <v>0</v>
      </c>
      <c r="AH524" s="54" t="s">
        <v>797</v>
      </c>
      <c r="AI524" s="12">
        <v>0</v>
      </c>
      <c r="AJ524" s="54" t="s">
        <v>797</v>
      </c>
      <c r="AK524" s="12">
        <v>0</v>
      </c>
      <c r="AL524" s="54" t="s">
        <v>797</v>
      </c>
      <c r="AM524" s="12">
        <v>0</v>
      </c>
      <c r="AN524" s="54" t="s">
        <v>797</v>
      </c>
      <c r="AO524" s="12">
        <v>0</v>
      </c>
      <c r="AP524" s="183" t="s">
        <v>896</v>
      </c>
      <c r="AQ524" s="194">
        <v>3</v>
      </c>
      <c r="AR524" s="195" t="s">
        <v>797</v>
      </c>
      <c r="AS524" s="180">
        <v>0</v>
      </c>
      <c r="AT524" s="181">
        <v>3</v>
      </c>
      <c r="AU524" s="188">
        <v>0</v>
      </c>
      <c r="AV524" s="188">
        <v>0</v>
      </c>
      <c r="AW524" s="188" t="s">
        <v>797</v>
      </c>
      <c r="AX524" s="95" t="s">
        <v>897</v>
      </c>
      <c r="AY524" s="96" t="e">
        <v>#VALUE!</v>
      </c>
      <c r="AZ524" s="97">
        <v>0</v>
      </c>
    </row>
    <row r="525" spans="3:52" ht="15" customHeight="1" x14ac:dyDescent="0.25">
      <c r="C525" s="90">
        <f t="shared" si="165"/>
        <v>385</v>
      </c>
      <c r="D525" s="3" t="s">
        <v>557</v>
      </c>
      <c r="E525" s="225" t="str">
        <f>_xlfn.XLOOKUP(D525, '[1]Парный рейтинг'!$D$10:$D$826,'[1]Парный рейтинг'!$P$10:$P$826, "")</f>
        <v/>
      </c>
      <c r="F525" s="172" t="str">
        <f t="shared" si="167"/>
        <v/>
      </c>
      <c r="G525" s="207" t="e">
        <f t="shared" si="168"/>
        <v>#VALUE!</v>
      </c>
      <c r="H525" s="176" t="str">
        <f t="shared" si="166"/>
        <v/>
      </c>
      <c r="I525" s="27" t="str">
        <f t="shared" si="169"/>
        <v>3,0</v>
      </c>
      <c r="J525" s="208">
        <v>3</v>
      </c>
      <c r="K525" s="24" t="s">
        <v>797</v>
      </c>
      <c r="L525" s="2">
        <f t="shared" si="170"/>
        <v>0</v>
      </c>
      <c r="M525" s="5">
        <f t="shared" si="171"/>
        <v>3</v>
      </c>
      <c r="N525" s="196">
        <f t="shared" si="172"/>
        <v>0</v>
      </c>
      <c r="O525" s="196">
        <f t="shared" si="173"/>
        <v>0</v>
      </c>
      <c r="P525" s="17" t="str">
        <f t="shared" si="174"/>
        <v/>
      </c>
      <c r="Q525" s="16" t="str">
        <f t="shared" si="175"/>
        <v>n/a</v>
      </c>
      <c r="R525" s="10" t="e">
        <f t="shared" si="176"/>
        <v>#VALUE!</v>
      </c>
      <c r="S525" s="25">
        <f t="shared" si="177"/>
        <v>0</v>
      </c>
      <c r="T525" s="11">
        <f t="shared" si="178"/>
        <v>0</v>
      </c>
      <c r="U525" s="12" t="str">
        <f t="shared" si="179"/>
        <v xml:space="preserve"> </v>
      </c>
      <c r="V525" s="13">
        <f t="shared" si="180"/>
        <v>0</v>
      </c>
      <c r="W525" s="53">
        <f t="shared" si="181"/>
        <v>0</v>
      </c>
      <c r="X525" s="54">
        <f t="shared" si="182"/>
        <v>0</v>
      </c>
      <c r="Y525" s="15" t="str">
        <f t="shared" si="183"/>
        <v>-</v>
      </c>
      <c r="Z525" s="54" t="s">
        <v>797</v>
      </c>
      <c r="AA525" s="12">
        <v>0</v>
      </c>
      <c r="AB525" s="54" t="s">
        <v>797</v>
      </c>
      <c r="AC525" s="12">
        <v>0</v>
      </c>
      <c r="AD525" s="54" t="s">
        <v>797</v>
      </c>
      <c r="AE525" s="12">
        <v>0</v>
      </c>
      <c r="AF525" s="54" t="s">
        <v>797</v>
      </c>
      <c r="AG525" s="12">
        <v>0</v>
      </c>
      <c r="AH525" s="54" t="s">
        <v>797</v>
      </c>
      <c r="AI525" s="12">
        <v>0</v>
      </c>
      <c r="AJ525" s="54" t="s">
        <v>797</v>
      </c>
      <c r="AK525" s="12">
        <v>0</v>
      </c>
      <c r="AL525" s="54" t="s">
        <v>797</v>
      </c>
      <c r="AM525" s="12">
        <v>0</v>
      </c>
      <c r="AN525" s="54" t="s">
        <v>797</v>
      </c>
      <c r="AO525" s="12">
        <v>0</v>
      </c>
      <c r="AP525" s="183" t="s">
        <v>896</v>
      </c>
      <c r="AQ525" s="194">
        <v>3</v>
      </c>
      <c r="AR525" s="195" t="s">
        <v>797</v>
      </c>
      <c r="AS525" s="180">
        <v>0</v>
      </c>
      <c r="AT525" s="181">
        <v>3</v>
      </c>
      <c r="AU525" s="188">
        <v>0</v>
      </c>
      <c r="AV525" s="188">
        <v>0</v>
      </c>
      <c r="AW525" s="188" t="s">
        <v>797</v>
      </c>
      <c r="AX525" s="95" t="s">
        <v>897</v>
      </c>
      <c r="AY525" s="96" t="e">
        <v>#VALUE!</v>
      </c>
      <c r="AZ525" s="97">
        <v>0</v>
      </c>
    </row>
    <row r="526" spans="3:52" ht="15" customHeight="1" x14ac:dyDescent="0.25">
      <c r="C526" s="90">
        <f t="shared" si="165"/>
        <v>386</v>
      </c>
      <c r="D526" s="3" t="s">
        <v>416</v>
      </c>
      <c r="E526" s="225" t="str">
        <f>_xlfn.XLOOKUP(D526, '[1]Парный рейтинг'!$D$10:$D$826,'[1]Парный рейтинг'!$P$10:$P$826, "")</f>
        <v/>
      </c>
      <c r="F526" s="172" t="str">
        <f t="shared" si="167"/>
        <v/>
      </c>
      <c r="G526" s="207" t="e">
        <f t="shared" si="168"/>
        <v>#VALUE!</v>
      </c>
      <c r="H526" s="176" t="str">
        <f t="shared" si="166"/>
        <v/>
      </c>
      <c r="I526" s="27" t="str">
        <f t="shared" si="169"/>
        <v>3,0</v>
      </c>
      <c r="J526" s="208">
        <v>3</v>
      </c>
      <c r="K526" s="24" t="s">
        <v>797</v>
      </c>
      <c r="L526" s="2">
        <f t="shared" si="170"/>
        <v>0</v>
      </c>
      <c r="M526" s="5">
        <f t="shared" si="171"/>
        <v>3</v>
      </c>
      <c r="N526" s="196">
        <f t="shared" si="172"/>
        <v>0</v>
      </c>
      <c r="O526" s="196">
        <f t="shared" si="173"/>
        <v>0</v>
      </c>
      <c r="P526" s="17" t="str">
        <f t="shared" si="174"/>
        <v/>
      </c>
      <c r="Q526" s="16" t="str">
        <f t="shared" si="175"/>
        <v>n/a</v>
      </c>
      <c r="R526" s="10" t="e">
        <f t="shared" si="176"/>
        <v>#VALUE!</v>
      </c>
      <c r="S526" s="25">
        <f t="shared" si="177"/>
        <v>0</v>
      </c>
      <c r="T526" s="11">
        <f t="shared" si="178"/>
        <v>0</v>
      </c>
      <c r="U526" s="12" t="str">
        <f t="shared" si="179"/>
        <v xml:space="preserve"> </v>
      </c>
      <c r="V526" s="13">
        <f t="shared" si="180"/>
        <v>0</v>
      </c>
      <c r="W526" s="53">
        <f t="shared" si="181"/>
        <v>0</v>
      </c>
      <c r="X526" s="54">
        <f t="shared" si="182"/>
        <v>0</v>
      </c>
      <c r="Y526" s="15" t="str">
        <f t="shared" si="183"/>
        <v>-</v>
      </c>
      <c r="Z526" s="54" t="s">
        <v>797</v>
      </c>
      <c r="AA526" s="12">
        <v>0</v>
      </c>
      <c r="AB526" s="54" t="s">
        <v>797</v>
      </c>
      <c r="AC526" s="12">
        <v>0</v>
      </c>
      <c r="AD526" s="54" t="s">
        <v>797</v>
      </c>
      <c r="AE526" s="12">
        <v>0</v>
      </c>
      <c r="AF526" s="54" t="s">
        <v>797</v>
      </c>
      <c r="AG526" s="12">
        <v>0</v>
      </c>
      <c r="AH526" s="54" t="s">
        <v>797</v>
      </c>
      <c r="AI526" s="12">
        <v>0</v>
      </c>
      <c r="AJ526" s="54" t="s">
        <v>797</v>
      </c>
      <c r="AK526" s="12">
        <v>0</v>
      </c>
      <c r="AL526" s="54" t="s">
        <v>797</v>
      </c>
      <c r="AM526" s="12">
        <v>0</v>
      </c>
      <c r="AN526" s="54" t="s">
        <v>797</v>
      </c>
      <c r="AO526" s="12">
        <v>0</v>
      </c>
      <c r="AP526" s="183" t="s">
        <v>896</v>
      </c>
      <c r="AQ526" s="194">
        <v>3</v>
      </c>
      <c r="AR526" s="195" t="s">
        <v>797</v>
      </c>
      <c r="AS526" s="180">
        <v>0</v>
      </c>
      <c r="AT526" s="181">
        <v>3</v>
      </c>
      <c r="AU526" s="188">
        <v>0</v>
      </c>
      <c r="AV526" s="188">
        <v>0</v>
      </c>
      <c r="AW526" s="188" t="s">
        <v>797</v>
      </c>
      <c r="AX526" s="95" t="s">
        <v>897</v>
      </c>
      <c r="AY526" s="96" t="e">
        <v>#VALUE!</v>
      </c>
      <c r="AZ526" s="97">
        <v>0</v>
      </c>
    </row>
    <row r="527" spans="3:52" ht="15" customHeight="1" x14ac:dyDescent="0.25">
      <c r="C527" s="90">
        <f t="shared" si="165"/>
        <v>387</v>
      </c>
      <c r="D527" s="3" t="s">
        <v>558</v>
      </c>
      <c r="E527" s="225" t="str">
        <f>_xlfn.XLOOKUP(D527, '[1]Парный рейтинг'!$D$10:$D$826,'[1]Парный рейтинг'!$P$10:$P$826, "")</f>
        <v/>
      </c>
      <c r="F527" s="172" t="str">
        <f t="shared" si="167"/>
        <v/>
      </c>
      <c r="G527" s="207" t="e">
        <f t="shared" si="168"/>
        <v>#VALUE!</v>
      </c>
      <c r="H527" s="176" t="str">
        <f t="shared" si="166"/>
        <v/>
      </c>
      <c r="I527" s="27" t="str">
        <f t="shared" si="169"/>
        <v>3,0</v>
      </c>
      <c r="J527" s="208">
        <v>3</v>
      </c>
      <c r="K527" s="24" t="s">
        <v>797</v>
      </c>
      <c r="L527" s="2">
        <f t="shared" si="170"/>
        <v>0</v>
      </c>
      <c r="M527" s="5">
        <f t="shared" si="171"/>
        <v>3</v>
      </c>
      <c r="N527" s="196">
        <f t="shared" si="172"/>
        <v>0</v>
      </c>
      <c r="O527" s="196">
        <f t="shared" si="173"/>
        <v>0</v>
      </c>
      <c r="P527" s="17" t="str">
        <f t="shared" si="174"/>
        <v/>
      </c>
      <c r="Q527" s="16" t="str">
        <f t="shared" si="175"/>
        <v>n/a</v>
      </c>
      <c r="R527" s="10" t="e">
        <f t="shared" si="176"/>
        <v>#VALUE!</v>
      </c>
      <c r="S527" s="25">
        <f t="shared" si="177"/>
        <v>0</v>
      </c>
      <c r="T527" s="11">
        <f t="shared" si="178"/>
        <v>0</v>
      </c>
      <c r="U527" s="12" t="str">
        <f t="shared" si="179"/>
        <v xml:space="preserve"> </v>
      </c>
      <c r="V527" s="13">
        <f t="shared" si="180"/>
        <v>0</v>
      </c>
      <c r="W527" s="53">
        <f t="shared" si="181"/>
        <v>0</v>
      </c>
      <c r="X527" s="54">
        <f t="shared" si="182"/>
        <v>0</v>
      </c>
      <c r="Y527" s="15" t="str">
        <f t="shared" si="183"/>
        <v>-</v>
      </c>
      <c r="Z527" s="54" t="s">
        <v>797</v>
      </c>
      <c r="AA527" s="12">
        <v>0</v>
      </c>
      <c r="AB527" s="54" t="s">
        <v>797</v>
      </c>
      <c r="AC527" s="12">
        <v>0</v>
      </c>
      <c r="AD527" s="54" t="s">
        <v>797</v>
      </c>
      <c r="AE527" s="12">
        <v>0</v>
      </c>
      <c r="AF527" s="54" t="s">
        <v>797</v>
      </c>
      <c r="AG527" s="12">
        <v>0</v>
      </c>
      <c r="AH527" s="54" t="s">
        <v>797</v>
      </c>
      <c r="AI527" s="12">
        <v>0</v>
      </c>
      <c r="AJ527" s="54" t="s">
        <v>797</v>
      </c>
      <c r="AK527" s="12">
        <v>0</v>
      </c>
      <c r="AL527" s="54" t="s">
        <v>797</v>
      </c>
      <c r="AM527" s="12">
        <v>0</v>
      </c>
      <c r="AN527" s="54" t="s">
        <v>797</v>
      </c>
      <c r="AO527" s="12">
        <v>0</v>
      </c>
      <c r="AP527" s="183" t="s">
        <v>896</v>
      </c>
      <c r="AQ527" s="194">
        <v>3</v>
      </c>
      <c r="AR527" s="195" t="s">
        <v>797</v>
      </c>
      <c r="AS527" s="180">
        <v>0</v>
      </c>
      <c r="AT527" s="181">
        <v>3</v>
      </c>
      <c r="AU527" s="188">
        <v>0</v>
      </c>
      <c r="AV527" s="188">
        <v>0</v>
      </c>
      <c r="AW527" s="188" t="s">
        <v>797</v>
      </c>
      <c r="AX527" s="95" t="s">
        <v>897</v>
      </c>
      <c r="AY527" s="96" t="e">
        <v>#VALUE!</v>
      </c>
      <c r="AZ527" s="97">
        <v>0</v>
      </c>
    </row>
    <row r="528" spans="3:52" ht="15" customHeight="1" x14ac:dyDescent="0.25">
      <c r="C528" s="90">
        <f t="shared" si="165"/>
        <v>388</v>
      </c>
      <c r="D528" s="3" t="s">
        <v>559</v>
      </c>
      <c r="E528" s="225" t="str">
        <f>_xlfn.XLOOKUP(D528, '[1]Парный рейтинг'!$D$10:$D$826,'[1]Парный рейтинг'!$P$10:$P$826, "")</f>
        <v/>
      </c>
      <c r="F528" s="172" t="str">
        <f t="shared" si="167"/>
        <v/>
      </c>
      <c r="G528" s="207" t="e">
        <f t="shared" si="168"/>
        <v>#VALUE!</v>
      </c>
      <c r="H528" s="176" t="str">
        <f t="shared" si="166"/>
        <v/>
      </c>
      <c r="I528" s="27" t="str">
        <f t="shared" si="169"/>
        <v>3,0</v>
      </c>
      <c r="J528" s="208">
        <v>3</v>
      </c>
      <c r="K528" s="24" t="s">
        <v>797</v>
      </c>
      <c r="L528" s="2">
        <f t="shared" si="170"/>
        <v>0</v>
      </c>
      <c r="M528" s="5">
        <f t="shared" si="171"/>
        <v>3</v>
      </c>
      <c r="N528" s="196">
        <f t="shared" si="172"/>
        <v>0</v>
      </c>
      <c r="O528" s="196">
        <f t="shared" si="173"/>
        <v>0</v>
      </c>
      <c r="P528" s="17" t="str">
        <f t="shared" si="174"/>
        <v/>
      </c>
      <c r="Q528" s="16" t="str">
        <f t="shared" si="175"/>
        <v>n/a</v>
      </c>
      <c r="R528" s="10" t="e">
        <f t="shared" si="176"/>
        <v>#VALUE!</v>
      </c>
      <c r="S528" s="25">
        <f t="shared" si="177"/>
        <v>0</v>
      </c>
      <c r="T528" s="11">
        <f t="shared" si="178"/>
        <v>0</v>
      </c>
      <c r="U528" s="12" t="str">
        <f t="shared" si="179"/>
        <v xml:space="preserve"> </v>
      </c>
      <c r="V528" s="13">
        <f t="shared" si="180"/>
        <v>0</v>
      </c>
      <c r="W528" s="53">
        <f t="shared" si="181"/>
        <v>0</v>
      </c>
      <c r="X528" s="54">
        <f t="shared" si="182"/>
        <v>0</v>
      </c>
      <c r="Y528" s="15" t="str">
        <f t="shared" si="183"/>
        <v>-</v>
      </c>
      <c r="Z528" s="54" t="s">
        <v>797</v>
      </c>
      <c r="AA528" s="12">
        <v>0</v>
      </c>
      <c r="AB528" s="54" t="s">
        <v>797</v>
      </c>
      <c r="AC528" s="12">
        <v>0</v>
      </c>
      <c r="AD528" s="54" t="s">
        <v>797</v>
      </c>
      <c r="AE528" s="12">
        <v>0</v>
      </c>
      <c r="AF528" s="54" t="s">
        <v>797</v>
      </c>
      <c r="AG528" s="12">
        <v>0</v>
      </c>
      <c r="AH528" s="54" t="s">
        <v>797</v>
      </c>
      <c r="AI528" s="12">
        <v>0</v>
      </c>
      <c r="AJ528" s="54" t="s">
        <v>797</v>
      </c>
      <c r="AK528" s="12">
        <v>0</v>
      </c>
      <c r="AL528" s="54" t="s">
        <v>797</v>
      </c>
      <c r="AM528" s="12">
        <v>0</v>
      </c>
      <c r="AN528" s="54" t="s">
        <v>797</v>
      </c>
      <c r="AO528" s="12">
        <v>0</v>
      </c>
      <c r="AP528" s="183" t="s">
        <v>896</v>
      </c>
      <c r="AQ528" s="194">
        <v>3</v>
      </c>
      <c r="AR528" s="195" t="s">
        <v>797</v>
      </c>
      <c r="AS528" s="180">
        <v>0</v>
      </c>
      <c r="AT528" s="181">
        <v>3</v>
      </c>
      <c r="AU528" s="188">
        <v>0</v>
      </c>
      <c r="AV528" s="188">
        <v>0</v>
      </c>
      <c r="AW528" s="188" t="s">
        <v>797</v>
      </c>
      <c r="AX528" s="95" t="s">
        <v>897</v>
      </c>
      <c r="AY528" s="96" t="e">
        <v>#VALUE!</v>
      </c>
      <c r="AZ528" s="97">
        <v>0</v>
      </c>
    </row>
    <row r="529" spans="3:52" ht="15" customHeight="1" x14ac:dyDescent="0.25">
      <c r="C529" s="90">
        <f t="shared" si="165"/>
        <v>389</v>
      </c>
      <c r="D529" s="3" t="s">
        <v>392</v>
      </c>
      <c r="E529" s="225" t="str">
        <f>_xlfn.XLOOKUP(D529, '[1]Парный рейтинг'!$D$10:$D$826,'[1]Парный рейтинг'!$P$10:$P$826, "")</f>
        <v/>
      </c>
      <c r="F529" s="172" t="str">
        <f t="shared" si="167"/>
        <v/>
      </c>
      <c r="G529" s="207" t="e">
        <f t="shared" si="168"/>
        <v>#VALUE!</v>
      </c>
      <c r="H529" s="176" t="str">
        <f t="shared" si="166"/>
        <v/>
      </c>
      <c r="I529" s="27" t="str">
        <f t="shared" si="169"/>
        <v>3,0</v>
      </c>
      <c r="J529" s="208">
        <v>3</v>
      </c>
      <c r="K529" s="24" t="s">
        <v>797</v>
      </c>
      <c r="L529" s="2">
        <f t="shared" si="170"/>
        <v>0</v>
      </c>
      <c r="M529" s="5">
        <f t="shared" si="171"/>
        <v>3</v>
      </c>
      <c r="N529" s="196">
        <f t="shared" si="172"/>
        <v>0</v>
      </c>
      <c r="O529" s="196">
        <f t="shared" si="173"/>
        <v>0</v>
      </c>
      <c r="P529" s="17" t="str">
        <f t="shared" si="174"/>
        <v/>
      </c>
      <c r="Q529" s="16" t="str">
        <f t="shared" si="175"/>
        <v>n/a</v>
      </c>
      <c r="R529" s="10" t="e">
        <f t="shared" si="176"/>
        <v>#VALUE!</v>
      </c>
      <c r="S529" s="25">
        <f t="shared" si="177"/>
        <v>0</v>
      </c>
      <c r="T529" s="11">
        <f t="shared" si="178"/>
        <v>0</v>
      </c>
      <c r="U529" s="12" t="str">
        <f t="shared" si="179"/>
        <v xml:space="preserve"> </v>
      </c>
      <c r="V529" s="13">
        <f t="shared" si="180"/>
        <v>0</v>
      </c>
      <c r="W529" s="53">
        <f t="shared" si="181"/>
        <v>0</v>
      </c>
      <c r="X529" s="54">
        <f t="shared" si="182"/>
        <v>0</v>
      </c>
      <c r="Y529" s="15" t="str">
        <f t="shared" si="183"/>
        <v>-</v>
      </c>
      <c r="Z529" s="54" t="s">
        <v>797</v>
      </c>
      <c r="AA529" s="12">
        <v>0</v>
      </c>
      <c r="AB529" s="54" t="s">
        <v>797</v>
      </c>
      <c r="AC529" s="12">
        <v>0</v>
      </c>
      <c r="AD529" s="54" t="s">
        <v>797</v>
      </c>
      <c r="AE529" s="12">
        <v>0</v>
      </c>
      <c r="AF529" s="54" t="s">
        <v>797</v>
      </c>
      <c r="AG529" s="12">
        <v>0</v>
      </c>
      <c r="AH529" s="54" t="s">
        <v>797</v>
      </c>
      <c r="AI529" s="12">
        <v>0</v>
      </c>
      <c r="AJ529" s="54" t="s">
        <v>797</v>
      </c>
      <c r="AK529" s="12">
        <v>0</v>
      </c>
      <c r="AL529" s="54" t="s">
        <v>797</v>
      </c>
      <c r="AM529" s="12">
        <v>0</v>
      </c>
      <c r="AN529" s="54" t="s">
        <v>797</v>
      </c>
      <c r="AO529" s="12">
        <v>0</v>
      </c>
      <c r="AP529" s="183" t="s">
        <v>896</v>
      </c>
      <c r="AQ529" s="194">
        <v>3</v>
      </c>
      <c r="AR529" s="195" t="s">
        <v>797</v>
      </c>
      <c r="AS529" s="180">
        <v>0</v>
      </c>
      <c r="AT529" s="181">
        <v>3</v>
      </c>
      <c r="AU529" s="188">
        <v>0</v>
      </c>
      <c r="AV529" s="188">
        <v>0</v>
      </c>
      <c r="AW529" s="188" t="s">
        <v>797</v>
      </c>
      <c r="AX529" s="95" t="s">
        <v>897</v>
      </c>
      <c r="AY529" s="96" t="e">
        <v>#VALUE!</v>
      </c>
      <c r="AZ529" s="97">
        <v>0</v>
      </c>
    </row>
    <row r="530" spans="3:52" ht="15" customHeight="1" x14ac:dyDescent="0.25">
      <c r="C530" s="90">
        <f t="shared" si="165"/>
        <v>390</v>
      </c>
      <c r="D530" s="3" t="s">
        <v>446</v>
      </c>
      <c r="E530" s="225" t="str">
        <f>_xlfn.XLOOKUP(D530, '[1]Парный рейтинг'!$D$10:$D$826,'[1]Парный рейтинг'!$P$10:$P$826, "")</f>
        <v/>
      </c>
      <c r="F530" s="172" t="str">
        <f t="shared" si="167"/>
        <v/>
      </c>
      <c r="G530" s="207" t="e">
        <f t="shared" si="168"/>
        <v>#VALUE!</v>
      </c>
      <c r="H530" s="176" t="str">
        <f t="shared" si="166"/>
        <v/>
      </c>
      <c r="I530" s="27" t="str">
        <f t="shared" si="169"/>
        <v>3,0</v>
      </c>
      <c r="J530" s="208">
        <v>3</v>
      </c>
      <c r="K530" s="24" t="s">
        <v>797</v>
      </c>
      <c r="L530" s="2">
        <f t="shared" si="170"/>
        <v>0</v>
      </c>
      <c r="M530" s="5">
        <f t="shared" si="171"/>
        <v>3</v>
      </c>
      <c r="N530" s="196">
        <f t="shared" si="172"/>
        <v>0</v>
      </c>
      <c r="O530" s="196">
        <f t="shared" si="173"/>
        <v>0</v>
      </c>
      <c r="P530" s="17" t="str">
        <f t="shared" si="174"/>
        <v/>
      </c>
      <c r="Q530" s="16" t="str">
        <f t="shared" si="175"/>
        <v>n/a</v>
      </c>
      <c r="R530" s="10" t="e">
        <f t="shared" si="176"/>
        <v>#VALUE!</v>
      </c>
      <c r="S530" s="25">
        <f t="shared" si="177"/>
        <v>0</v>
      </c>
      <c r="T530" s="11">
        <f t="shared" si="178"/>
        <v>0</v>
      </c>
      <c r="U530" s="12" t="str">
        <f t="shared" si="179"/>
        <v xml:space="preserve"> </v>
      </c>
      <c r="V530" s="13">
        <f t="shared" si="180"/>
        <v>0</v>
      </c>
      <c r="W530" s="53">
        <f t="shared" si="181"/>
        <v>0</v>
      </c>
      <c r="X530" s="54">
        <f t="shared" si="182"/>
        <v>0</v>
      </c>
      <c r="Y530" s="15" t="str">
        <f t="shared" si="183"/>
        <v>-</v>
      </c>
      <c r="Z530" s="54" t="s">
        <v>797</v>
      </c>
      <c r="AA530" s="12">
        <v>0</v>
      </c>
      <c r="AB530" s="54" t="s">
        <v>797</v>
      </c>
      <c r="AC530" s="12">
        <v>0</v>
      </c>
      <c r="AD530" s="54" t="s">
        <v>797</v>
      </c>
      <c r="AE530" s="12">
        <v>0</v>
      </c>
      <c r="AF530" s="54" t="s">
        <v>797</v>
      </c>
      <c r="AG530" s="12">
        <v>0</v>
      </c>
      <c r="AH530" s="54" t="s">
        <v>797</v>
      </c>
      <c r="AI530" s="12">
        <v>0</v>
      </c>
      <c r="AJ530" s="54" t="s">
        <v>797</v>
      </c>
      <c r="AK530" s="12">
        <v>0</v>
      </c>
      <c r="AL530" s="54" t="s">
        <v>797</v>
      </c>
      <c r="AM530" s="12">
        <v>0</v>
      </c>
      <c r="AN530" s="54" t="s">
        <v>797</v>
      </c>
      <c r="AO530" s="12">
        <v>0</v>
      </c>
      <c r="AP530" s="183" t="s">
        <v>896</v>
      </c>
      <c r="AQ530" s="194">
        <v>3</v>
      </c>
      <c r="AR530" s="195" t="s">
        <v>797</v>
      </c>
      <c r="AS530" s="180">
        <v>0</v>
      </c>
      <c r="AT530" s="181">
        <v>3</v>
      </c>
      <c r="AU530" s="188">
        <v>0</v>
      </c>
      <c r="AV530" s="188">
        <v>0</v>
      </c>
      <c r="AW530" s="188" t="s">
        <v>797</v>
      </c>
      <c r="AX530" s="95" t="s">
        <v>897</v>
      </c>
      <c r="AY530" s="96" t="e">
        <v>#VALUE!</v>
      </c>
      <c r="AZ530" s="97">
        <v>0</v>
      </c>
    </row>
    <row r="531" spans="3:52" ht="15" customHeight="1" x14ac:dyDescent="0.25">
      <c r="C531" s="90">
        <f t="shared" si="165"/>
        <v>391</v>
      </c>
      <c r="D531" s="3" t="s">
        <v>567</v>
      </c>
      <c r="E531" s="225" t="str">
        <f>_xlfn.XLOOKUP(D531, '[1]Парный рейтинг'!$D$10:$D$826,'[1]Парный рейтинг'!$P$10:$P$826, "")</f>
        <v/>
      </c>
      <c r="F531" s="172" t="str">
        <f t="shared" si="167"/>
        <v/>
      </c>
      <c r="G531" s="207" t="e">
        <f t="shared" si="168"/>
        <v>#VALUE!</v>
      </c>
      <c r="H531" s="176" t="str">
        <f t="shared" si="166"/>
        <v/>
      </c>
      <c r="I531" s="27" t="str">
        <f t="shared" si="169"/>
        <v>3,0</v>
      </c>
      <c r="J531" s="208">
        <v>3</v>
      </c>
      <c r="K531" s="24" t="s">
        <v>797</v>
      </c>
      <c r="L531" s="2">
        <f t="shared" si="170"/>
        <v>0</v>
      </c>
      <c r="M531" s="5">
        <f t="shared" si="171"/>
        <v>3</v>
      </c>
      <c r="N531" s="196">
        <f t="shared" si="172"/>
        <v>0</v>
      </c>
      <c r="O531" s="196">
        <f t="shared" si="173"/>
        <v>0</v>
      </c>
      <c r="P531" s="17" t="str">
        <f t="shared" si="174"/>
        <v/>
      </c>
      <c r="Q531" s="16" t="str">
        <f t="shared" si="175"/>
        <v>n/a</v>
      </c>
      <c r="R531" s="10" t="e">
        <f t="shared" si="176"/>
        <v>#VALUE!</v>
      </c>
      <c r="S531" s="25">
        <f t="shared" si="177"/>
        <v>0</v>
      </c>
      <c r="T531" s="11">
        <f t="shared" si="178"/>
        <v>0</v>
      </c>
      <c r="U531" s="12" t="str">
        <f t="shared" si="179"/>
        <v xml:space="preserve"> </v>
      </c>
      <c r="V531" s="13">
        <f t="shared" si="180"/>
        <v>0</v>
      </c>
      <c r="W531" s="53">
        <f t="shared" si="181"/>
        <v>0</v>
      </c>
      <c r="X531" s="54">
        <f t="shared" si="182"/>
        <v>0</v>
      </c>
      <c r="Y531" s="15" t="str">
        <f t="shared" si="183"/>
        <v>-</v>
      </c>
      <c r="Z531" s="54" t="s">
        <v>797</v>
      </c>
      <c r="AA531" s="12">
        <v>0</v>
      </c>
      <c r="AB531" s="54" t="s">
        <v>797</v>
      </c>
      <c r="AC531" s="12">
        <v>0</v>
      </c>
      <c r="AD531" s="54" t="s">
        <v>797</v>
      </c>
      <c r="AE531" s="12">
        <v>0</v>
      </c>
      <c r="AF531" s="54" t="s">
        <v>797</v>
      </c>
      <c r="AG531" s="12">
        <v>0</v>
      </c>
      <c r="AH531" s="54" t="s">
        <v>797</v>
      </c>
      <c r="AI531" s="12">
        <v>0</v>
      </c>
      <c r="AJ531" s="54" t="s">
        <v>797</v>
      </c>
      <c r="AK531" s="12">
        <v>0</v>
      </c>
      <c r="AL531" s="54" t="s">
        <v>797</v>
      </c>
      <c r="AM531" s="12">
        <v>0</v>
      </c>
      <c r="AN531" s="54" t="s">
        <v>797</v>
      </c>
      <c r="AO531" s="12">
        <v>0</v>
      </c>
      <c r="AP531" s="183" t="s">
        <v>896</v>
      </c>
      <c r="AQ531" s="194">
        <v>3</v>
      </c>
      <c r="AR531" s="195" t="s">
        <v>797</v>
      </c>
      <c r="AS531" s="180">
        <v>0</v>
      </c>
      <c r="AT531" s="181">
        <v>3</v>
      </c>
      <c r="AU531" s="188">
        <v>0</v>
      </c>
      <c r="AV531" s="188">
        <v>0</v>
      </c>
      <c r="AW531" s="188" t="s">
        <v>797</v>
      </c>
      <c r="AX531" s="95" t="s">
        <v>897</v>
      </c>
      <c r="AY531" s="96" t="e">
        <v>#VALUE!</v>
      </c>
      <c r="AZ531" s="97">
        <v>0</v>
      </c>
    </row>
    <row r="532" spans="3:52" ht="15" customHeight="1" x14ac:dyDescent="0.25">
      <c r="C532" s="90">
        <f t="shared" si="165"/>
        <v>392</v>
      </c>
      <c r="D532" s="3" t="s">
        <v>381</v>
      </c>
      <c r="E532" s="225" t="str">
        <f>_xlfn.XLOOKUP(D532, '[1]Парный рейтинг'!$D$10:$D$826,'[1]Парный рейтинг'!$P$10:$P$826, "")</f>
        <v/>
      </c>
      <c r="F532" s="172" t="str">
        <f t="shared" si="167"/>
        <v/>
      </c>
      <c r="G532" s="207" t="e">
        <f t="shared" si="168"/>
        <v>#VALUE!</v>
      </c>
      <c r="H532" s="176" t="str">
        <f t="shared" si="166"/>
        <v/>
      </c>
      <c r="I532" s="27" t="str">
        <f t="shared" si="169"/>
        <v>3,0</v>
      </c>
      <c r="J532" s="208">
        <v>3</v>
      </c>
      <c r="K532" s="24" t="s">
        <v>797</v>
      </c>
      <c r="L532" s="2">
        <f t="shared" si="170"/>
        <v>0</v>
      </c>
      <c r="M532" s="5">
        <f t="shared" si="171"/>
        <v>3</v>
      </c>
      <c r="N532" s="196">
        <f t="shared" si="172"/>
        <v>0</v>
      </c>
      <c r="O532" s="196">
        <f t="shared" si="173"/>
        <v>0</v>
      </c>
      <c r="P532" s="17" t="str">
        <f t="shared" si="174"/>
        <v/>
      </c>
      <c r="Q532" s="16" t="str">
        <f t="shared" si="175"/>
        <v>n/a</v>
      </c>
      <c r="R532" s="10" t="e">
        <f t="shared" si="176"/>
        <v>#VALUE!</v>
      </c>
      <c r="S532" s="25">
        <f t="shared" si="177"/>
        <v>0</v>
      </c>
      <c r="T532" s="11">
        <f t="shared" si="178"/>
        <v>0</v>
      </c>
      <c r="U532" s="12" t="str">
        <f t="shared" si="179"/>
        <v xml:space="preserve"> </v>
      </c>
      <c r="V532" s="13">
        <f t="shared" si="180"/>
        <v>0</v>
      </c>
      <c r="W532" s="53">
        <f t="shared" si="181"/>
        <v>0</v>
      </c>
      <c r="X532" s="54">
        <f t="shared" si="182"/>
        <v>0</v>
      </c>
      <c r="Y532" s="15" t="str">
        <f t="shared" si="183"/>
        <v>-</v>
      </c>
      <c r="Z532" s="54" t="s">
        <v>797</v>
      </c>
      <c r="AA532" s="12">
        <v>0</v>
      </c>
      <c r="AB532" s="54" t="s">
        <v>797</v>
      </c>
      <c r="AC532" s="12">
        <v>0</v>
      </c>
      <c r="AD532" s="54" t="s">
        <v>797</v>
      </c>
      <c r="AE532" s="12">
        <v>0</v>
      </c>
      <c r="AF532" s="54" t="s">
        <v>797</v>
      </c>
      <c r="AG532" s="12">
        <v>0</v>
      </c>
      <c r="AH532" s="54" t="s">
        <v>797</v>
      </c>
      <c r="AI532" s="12">
        <v>0</v>
      </c>
      <c r="AJ532" s="54" t="s">
        <v>797</v>
      </c>
      <c r="AK532" s="12">
        <v>0</v>
      </c>
      <c r="AL532" s="54" t="s">
        <v>797</v>
      </c>
      <c r="AM532" s="12">
        <v>0</v>
      </c>
      <c r="AN532" s="54" t="s">
        <v>797</v>
      </c>
      <c r="AO532" s="12">
        <v>0</v>
      </c>
      <c r="AP532" s="183" t="s">
        <v>896</v>
      </c>
      <c r="AQ532" s="194">
        <v>3</v>
      </c>
      <c r="AR532" s="195" t="s">
        <v>797</v>
      </c>
      <c r="AS532" s="180">
        <v>0</v>
      </c>
      <c r="AT532" s="181">
        <v>3</v>
      </c>
      <c r="AU532" s="188">
        <v>0</v>
      </c>
      <c r="AV532" s="188">
        <v>0</v>
      </c>
      <c r="AW532" s="188" t="s">
        <v>797</v>
      </c>
      <c r="AX532" s="95" t="s">
        <v>897</v>
      </c>
      <c r="AY532" s="96" t="e">
        <v>#VALUE!</v>
      </c>
      <c r="AZ532" s="97">
        <v>0</v>
      </c>
    </row>
    <row r="533" spans="3:52" ht="15" customHeight="1" x14ac:dyDescent="0.25">
      <c r="C533" s="90">
        <f t="shared" si="165"/>
        <v>393</v>
      </c>
      <c r="D533" s="3" t="s">
        <v>560</v>
      </c>
      <c r="E533" s="225" t="str">
        <f>_xlfn.XLOOKUP(D533, '[1]Парный рейтинг'!$D$10:$D$826,'[1]Парный рейтинг'!$P$10:$P$826, "")</f>
        <v/>
      </c>
      <c r="F533" s="172" t="str">
        <f t="shared" si="167"/>
        <v/>
      </c>
      <c r="G533" s="207" t="e">
        <f t="shared" si="168"/>
        <v>#VALUE!</v>
      </c>
      <c r="H533" s="176" t="str">
        <f t="shared" si="166"/>
        <v/>
      </c>
      <c r="I533" s="27" t="str">
        <f t="shared" si="169"/>
        <v>3,0</v>
      </c>
      <c r="J533" s="208">
        <v>3</v>
      </c>
      <c r="K533" s="24" t="s">
        <v>797</v>
      </c>
      <c r="L533" s="2">
        <f t="shared" si="170"/>
        <v>0</v>
      </c>
      <c r="M533" s="5">
        <f t="shared" si="171"/>
        <v>3</v>
      </c>
      <c r="N533" s="196">
        <f t="shared" si="172"/>
        <v>0</v>
      </c>
      <c r="O533" s="196">
        <f t="shared" si="173"/>
        <v>0</v>
      </c>
      <c r="P533" s="17" t="str">
        <f t="shared" si="174"/>
        <v/>
      </c>
      <c r="Q533" s="16" t="str">
        <f t="shared" si="175"/>
        <v>n/a</v>
      </c>
      <c r="R533" s="10" t="e">
        <f t="shared" si="176"/>
        <v>#VALUE!</v>
      </c>
      <c r="S533" s="25">
        <f t="shared" si="177"/>
        <v>0</v>
      </c>
      <c r="T533" s="11">
        <f t="shared" si="178"/>
        <v>0</v>
      </c>
      <c r="U533" s="12" t="str">
        <f t="shared" si="179"/>
        <v xml:space="preserve"> </v>
      </c>
      <c r="V533" s="13">
        <f t="shared" si="180"/>
        <v>0</v>
      </c>
      <c r="W533" s="53">
        <f t="shared" si="181"/>
        <v>0</v>
      </c>
      <c r="X533" s="54">
        <f t="shared" si="182"/>
        <v>0</v>
      </c>
      <c r="Y533" s="15" t="str">
        <f t="shared" si="183"/>
        <v>-</v>
      </c>
      <c r="Z533" s="54" t="s">
        <v>797</v>
      </c>
      <c r="AA533" s="12">
        <v>0</v>
      </c>
      <c r="AB533" s="54" t="s">
        <v>797</v>
      </c>
      <c r="AC533" s="12">
        <v>0</v>
      </c>
      <c r="AD533" s="54" t="s">
        <v>797</v>
      </c>
      <c r="AE533" s="12">
        <v>0</v>
      </c>
      <c r="AF533" s="54" t="s">
        <v>797</v>
      </c>
      <c r="AG533" s="12">
        <v>0</v>
      </c>
      <c r="AH533" s="54" t="s">
        <v>797</v>
      </c>
      <c r="AI533" s="12">
        <v>0</v>
      </c>
      <c r="AJ533" s="54" t="s">
        <v>797</v>
      </c>
      <c r="AK533" s="12">
        <v>0</v>
      </c>
      <c r="AL533" s="54" t="s">
        <v>797</v>
      </c>
      <c r="AM533" s="12">
        <v>0</v>
      </c>
      <c r="AN533" s="54" t="s">
        <v>797</v>
      </c>
      <c r="AO533" s="12">
        <v>0</v>
      </c>
      <c r="AP533" s="183" t="s">
        <v>896</v>
      </c>
      <c r="AQ533" s="194">
        <v>3</v>
      </c>
      <c r="AR533" s="195" t="s">
        <v>797</v>
      </c>
      <c r="AS533" s="180">
        <v>0</v>
      </c>
      <c r="AT533" s="181">
        <v>3</v>
      </c>
      <c r="AU533" s="188">
        <v>0</v>
      </c>
      <c r="AV533" s="188">
        <v>0</v>
      </c>
      <c r="AW533" s="188" t="s">
        <v>797</v>
      </c>
      <c r="AX533" s="95" t="s">
        <v>897</v>
      </c>
      <c r="AY533" s="96" t="e">
        <v>#VALUE!</v>
      </c>
      <c r="AZ533" s="97">
        <v>0</v>
      </c>
    </row>
    <row r="534" spans="3:52" ht="15" customHeight="1" x14ac:dyDescent="0.25">
      <c r="C534" s="90">
        <f t="shared" si="165"/>
        <v>394</v>
      </c>
      <c r="D534" s="3" t="s">
        <v>561</v>
      </c>
      <c r="E534" s="225" t="str">
        <f>_xlfn.XLOOKUP(D534, '[1]Парный рейтинг'!$D$10:$D$826,'[1]Парный рейтинг'!$P$10:$P$826, "")</f>
        <v/>
      </c>
      <c r="F534" s="172" t="str">
        <f t="shared" si="167"/>
        <v/>
      </c>
      <c r="G534" s="207" t="e">
        <f t="shared" si="168"/>
        <v>#VALUE!</v>
      </c>
      <c r="H534" s="176" t="str">
        <f t="shared" si="166"/>
        <v/>
      </c>
      <c r="I534" s="27" t="str">
        <f t="shared" si="169"/>
        <v>3,0</v>
      </c>
      <c r="J534" s="208">
        <v>3</v>
      </c>
      <c r="K534" s="24" t="s">
        <v>797</v>
      </c>
      <c r="L534" s="2">
        <f t="shared" si="170"/>
        <v>0</v>
      </c>
      <c r="M534" s="5">
        <f t="shared" si="171"/>
        <v>3</v>
      </c>
      <c r="N534" s="196">
        <f t="shared" si="172"/>
        <v>0</v>
      </c>
      <c r="O534" s="196">
        <f t="shared" si="173"/>
        <v>0</v>
      </c>
      <c r="P534" s="17" t="str">
        <f t="shared" si="174"/>
        <v/>
      </c>
      <c r="Q534" s="16" t="str">
        <f t="shared" si="175"/>
        <v>n/a</v>
      </c>
      <c r="R534" s="10" t="e">
        <f t="shared" si="176"/>
        <v>#VALUE!</v>
      </c>
      <c r="S534" s="25">
        <f t="shared" si="177"/>
        <v>0</v>
      </c>
      <c r="T534" s="11">
        <f t="shared" si="178"/>
        <v>0</v>
      </c>
      <c r="U534" s="12" t="str">
        <f t="shared" si="179"/>
        <v xml:space="preserve"> </v>
      </c>
      <c r="V534" s="13">
        <f t="shared" si="180"/>
        <v>0</v>
      </c>
      <c r="W534" s="53">
        <f t="shared" si="181"/>
        <v>0</v>
      </c>
      <c r="X534" s="54">
        <f t="shared" si="182"/>
        <v>0</v>
      </c>
      <c r="Y534" s="15" t="str">
        <f t="shared" si="183"/>
        <v>-</v>
      </c>
      <c r="Z534" s="54" t="s">
        <v>797</v>
      </c>
      <c r="AA534" s="12">
        <v>0</v>
      </c>
      <c r="AB534" s="54" t="s">
        <v>797</v>
      </c>
      <c r="AC534" s="12">
        <v>0</v>
      </c>
      <c r="AD534" s="54" t="s">
        <v>797</v>
      </c>
      <c r="AE534" s="12">
        <v>0</v>
      </c>
      <c r="AF534" s="54" t="s">
        <v>797</v>
      </c>
      <c r="AG534" s="12">
        <v>0</v>
      </c>
      <c r="AH534" s="54" t="s">
        <v>797</v>
      </c>
      <c r="AI534" s="12">
        <v>0</v>
      </c>
      <c r="AJ534" s="54" t="s">
        <v>797</v>
      </c>
      <c r="AK534" s="12">
        <v>0</v>
      </c>
      <c r="AL534" s="54" t="s">
        <v>797</v>
      </c>
      <c r="AM534" s="12">
        <v>0</v>
      </c>
      <c r="AN534" s="54" t="s">
        <v>797</v>
      </c>
      <c r="AO534" s="12">
        <v>0</v>
      </c>
      <c r="AP534" s="183" t="s">
        <v>896</v>
      </c>
      <c r="AQ534" s="194">
        <v>3</v>
      </c>
      <c r="AR534" s="195" t="s">
        <v>797</v>
      </c>
      <c r="AS534" s="180">
        <v>0</v>
      </c>
      <c r="AT534" s="181">
        <v>3</v>
      </c>
      <c r="AU534" s="188">
        <v>0</v>
      </c>
      <c r="AV534" s="188">
        <v>0</v>
      </c>
      <c r="AW534" s="188" t="s">
        <v>797</v>
      </c>
      <c r="AX534" s="95" t="s">
        <v>897</v>
      </c>
      <c r="AY534" s="96" t="e">
        <v>#VALUE!</v>
      </c>
      <c r="AZ534" s="97">
        <v>0</v>
      </c>
    </row>
    <row r="535" spans="3:52" ht="15" customHeight="1" x14ac:dyDescent="0.25">
      <c r="C535" s="90">
        <f t="shared" si="165"/>
        <v>395</v>
      </c>
      <c r="D535" s="3" t="s">
        <v>562</v>
      </c>
      <c r="E535" s="225" t="str">
        <f>_xlfn.XLOOKUP(D535, '[1]Парный рейтинг'!$D$10:$D$826,'[1]Парный рейтинг'!$P$10:$P$826, "")</f>
        <v/>
      </c>
      <c r="F535" s="172" t="str">
        <f t="shared" si="167"/>
        <v/>
      </c>
      <c r="G535" s="207" t="e">
        <f t="shared" si="168"/>
        <v>#VALUE!</v>
      </c>
      <c r="H535" s="176" t="str">
        <f t="shared" si="166"/>
        <v/>
      </c>
      <c r="I535" s="27" t="str">
        <f t="shared" si="169"/>
        <v>3,0</v>
      </c>
      <c r="J535" s="208">
        <v>3</v>
      </c>
      <c r="K535" s="24" t="s">
        <v>797</v>
      </c>
      <c r="L535" s="2">
        <f t="shared" si="170"/>
        <v>0</v>
      </c>
      <c r="M535" s="5">
        <f t="shared" si="171"/>
        <v>3</v>
      </c>
      <c r="N535" s="196">
        <f t="shared" si="172"/>
        <v>0</v>
      </c>
      <c r="O535" s="196">
        <f t="shared" si="173"/>
        <v>0</v>
      </c>
      <c r="P535" s="17" t="str">
        <f t="shared" si="174"/>
        <v/>
      </c>
      <c r="Q535" s="16" t="str">
        <f t="shared" si="175"/>
        <v>n/a</v>
      </c>
      <c r="R535" s="10" t="e">
        <f t="shared" si="176"/>
        <v>#VALUE!</v>
      </c>
      <c r="S535" s="25">
        <f t="shared" si="177"/>
        <v>0</v>
      </c>
      <c r="T535" s="11">
        <f t="shared" si="178"/>
        <v>0</v>
      </c>
      <c r="U535" s="12" t="str">
        <f t="shared" si="179"/>
        <v xml:space="preserve"> </v>
      </c>
      <c r="V535" s="13">
        <f t="shared" si="180"/>
        <v>0</v>
      </c>
      <c r="W535" s="53">
        <f t="shared" si="181"/>
        <v>0</v>
      </c>
      <c r="X535" s="54">
        <f t="shared" si="182"/>
        <v>0</v>
      </c>
      <c r="Y535" s="15" t="str">
        <f t="shared" si="183"/>
        <v>-</v>
      </c>
      <c r="Z535" s="54" t="s">
        <v>797</v>
      </c>
      <c r="AA535" s="12">
        <v>0</v>
      </c>
      <c r="AB535" s="54" t="s">
        <v>797</v>
      </c>
      <c r="AC535" s="12">
        <v>0</v>
      </c>
      <c r="AD535" s="54" t="s">
        <v>797</v>
      </c>
      <c r="AE535" s="12">
        <v>0</v>
      </c>
      <c r="AF535" s="54" t="s">
        <v>797</v>
      </c>
      <c r="AG535" s="12">
        <v>0</v>
      </c>
      <c r="AH535" s="54" t="s">
        <v>797</v>
      </c>
      <c r="AI535" s="12">
        <v>0</v>
      </c>
      <c r="AJ535" s="54" t="s">
        <v>797</v>
      </c>
      <c r="AK535" s="12">
        <v>0</v>
      </c>
      <c r="AL535" s="54" t="s">
        <v>797</v>
      </c>
      <c r="AM535" s="12">
        <v>0</v>
      </c>
      <c r="AN535" s="54" t="s">
        <v>797</v>
      </c>
      <c r="AO535" s="12">
        <v>0</v>
      </c>
      <c r="AP535" s="183" t="s">
        <v>896</v>
      </c>
      <c r="AQ535" s="194">
        <v>3</v>
      </c>
      <c r="AR535" s="195" t="s">
        <v>797</v>
      </c>
      <c r="AS535" s="180">
        <v>0</v>
      </c>
      <c r="AT535" s="181">
        <v>3</v>
      </c>
      <c r="AU535" s="188">
        <v>0</v>
      </c>
      <c r="AV535" s="188">
        <v>0</v>
      </c>
      <c r="AW535" s="188" t="s">
        <v>797</v>
      </c>
      <c r="AX535" s="95" t="s">
        <v>897</v>
      </c>
      <c r="AY535" s="96" t="e">
        <v>#VALUE!</v>
      </c>
      <c r="AZ535" s="97">
        <v>0</v>
      </c>
    </row>
    <row r="536" spans="3:52" ht="15" customHeight="1" x14ac:dyDescent="0.25">
      <c r="C536" s="90">
        <f t="shared" si="165"/>
        <v>396</v>
      </c>
      <c r="D536" s="3" t="s">
        <v>488</v>
      </c>
      <c r="E536" s="225" t="str">
        <f>_xlfn.XLOOKUP(D536, '[1]Парный рейтинг'!$D$10:$D$826,'[1]Парный рейтинг'!$P$10:$P$826, "")</f>
        <v/>
      </c>
      <c r="F536" s="172" t="str">
        <f t="shared" si="167"/>
        <v/>
      </c>
      <c r="G536" s="207" t="e">
        <f t="shared" si="168"/>
        <v>#VALUE!</v>
      </c>
      <c r="H536" s="176" t="str">
        <f t="shared" si="166"/>
        <v/>
      </c>
      <c r="I536" s="27" t="str">
        <f t="shared" si="169"/>
        <v>3,0</v>
      </c>
      <c r="J536" s="208">
        <v>3</v>
      </c>
      <c r="K536" s="24" t="s">
        <v>797</v>
      </c>
      <c r="L536" s="2">
        <f t="shared" si="170"/>
        <v>0</v>
      </c>
      <c r="M536" s="5">
        <f t="shared" si="171"/>
        <v>3</v>
      </c>
      <c r="N536" s="196">
        <f t="shared" si="172"/>
        <v>0</v>
      </c>
      <c r="O536" s="196">
        <f t="shared" si="173"/>
        <v>0</v>
      </c>
      <c r="P536" s="17" t="str">
        <f t="shared" si="174"/>
        <v/>
      </c>
      <c r="Q536" s="16" t="str">
        <f t="shared" si="175"/>
        <v>n/a</v>
      </c>
      <c r="R536" s="10" t="e">
        <f t="shared" si="176"/>
        <v>#VALUE!</v>
      </c>
      <c r="S536" s="25">
        <f t="shared" si="177"/>
        <v>0</v>
      </c>
      <c r="T536" s="11">
        <f t="shared" si="178"/>
        <v>0</v>
      </c>
      <c r="U536" s="12" t="str">
        <f t="shared" si="179"/>
        <v xml:space="preserve"> </v>
      </c>
      <c r="V536" s="13">
        <f t="shared" si="180"/>
        <v>0</v>
      </c>
      <c r="W536" s="53">
        <f t="shared" si="181"/>
        <v>0</v>
      </c>
      <c r="X536" s="54">
        <f t="shared" si="182"/>
        <v>0</v>
      </c>
      <c r="Y536" s="15" t="str">
        <f t="shared" si="183"/>
        <v>-</v>
      </c>
      <c r="Z536" s="54" t="s">
        <v>797</v>
      </c>
      <c r="AA536" s="12">
        <v>0</v>
      </c>
      <c r="AB536" s="54" t="s">
        <v>797</v>
      </c>
      <c r="AC536" s="12">
        <v>0</v>
      </c>
      <c r="AD536" s="54" t="s">
        <v>797</v>
      </c>
      <c r="AE536" s="12">
        <v>0</v>
      </c>
      <c r="AF536" s="54" t="s">
        <v>797</v>
      </c>
      <c r="AG536" s="12">
        <v>0</v>
      </c>
      <c r="AH536" s="54" t="s">
        <v>797</v>
      </c>
      <c r="AI536" s="12">
        <v>0</v>
      </c>
      <c r="AJ536" s="54" t="s">
        <v>797</v>
      </c>
      <c r="AK536" s="12">
        <v>0</v>
      </c>
      <c r="AL536" s="54" t="s">
        <v>797</v>
      </c>
      <c r="AM536" s="12">
        <v>0</v>
      </c>
      <c r="AN536" s="54" t="s">
        <v>797</v>
      </c>
      <c r="AO536" s="12">
        <v>0</v>
      </c>
      <c r="AP536" s="183" t="s">
        <v>896</v>
      </c>
      <c r="AQ536" s="194">
        <v>3</v>
      </c>
      <c r="AR536" s="195" t="s">
        <v>797</v>
      </c>
      <c r="AS536" s="180">
        <v>0</v>
      </c>
      <c r="AT536" s="181">
        <v>3</v>
      </c>
      <c r="AU536" s="188">
        <v>0</v>
      </c>
      <c r="AV536" s="188">
        <v>0</v>
      </c>
      <c r="AW536" s="188" t="s">
        <v>797</v>
      </c>
      <c r="AX536" s="95" t="s">
        <v>897</v>
      </c>
      <c r="AY536" s="96" t="e">
        <v>#VALUE!</v>
      </c>
      <c r="AZ536" s="97">
        <v>0</v>
      </c>
    </row>
    <row r="537" spans="3:52" ht="15" customHeight="1" x14ac:dyDescent="0.25">
      <c r="C537" s="90">
        <f t="shared" si="165"/>
        <v>397</v>
      </c>
      <c r="D537" s="3" t="s">
        <v>436</v>
      </c>
      <c r="E537" s="225" t="str">
        <f>_xlfn.XLOOKUP(D537, '[1]Парный рейтинг'!$D$10:$D$826,'[1]Парный рейтинг'!$P$10:$P$826, "")</f>
        <v/>
      </c>
      <c r="F537" s="172" t="str">
        <f t="shared" si="167"/>
        <v/>
      </c>
      <c r="G537" s="207" t="e">
        <f t="shared" si="168"/>
        <v>#VALUE!</v>
      </c>
      <c r="H537" s="176" t="str">
        <f t="shared" si="166"/>
        <v/>
      </c>
      <c r="I537" s="27" t="str">
        <f t="shared" si="169"/>
        <v>3,0</v>
      </c>
      <c r="J537" s="208">
        <v>3</v>
      </c>
      <c r="K537" s="24" t="s">
        <v>797</v>
      </c>
      <c r="L537" s="2">
        <f t="shared" si="170"/>
        <v>0</v>
      </c>
      <c r="M537" s="5">
        <f t="shared" si="171"/>
        <v>3</v>
      </c>
      <c r="N537" s="196">
        <f t="shared" si="172"/>
        <v>0</v>
      </c>
      <c r="O537" s="196">
        <f t="shared" si="173"/>
        <v>0</v>
      </c>
      <c r="P537" s="17" t="str">
        <f t="shared" si="174"/>
        <v/>
      </c>
      <c r="Q537" s="16" t="str">
        <f t="shared" si="175"/>
        <v>n/a</v>
      </c>
      <c r="R537" s="10" t="e">
        <f t="shared" si="176"/>
        <v>#VALUE!</v>
      </c>
      <c r="S537" s="25">
        <f t="shared" si="177"/>
        <v>0</v>
      </c>
      <c r="T537" s="11">
        <f t="shared" si="178"/>
        <v>0</v>
      </c>
      <c r="U537" s="12" t="str">
        <f t="shared" si="179"/>
        <v xml:space="preserve"> </v>
      </c>
      <c r="V537" s="13">
        <f t="shared" si="180"/>
        <v>0</v>
      </c>
      <c r="W537" s="53">
        <f t="shared" si="181"/>
        <v>0</v>
      </c>
      <c r="X537" s="54">
        <f t="shared" si="182"/>
        <v>0</v>
      </c>
      <c r="Y537" s="15" t="str">
        <f t="shared" si="183"/>
        <v>-</v>
      </c>
      <c r="Z537" s="54" t="s">
        <v>797</v>
      </c>
      <c r="AA537" s="12">
        <v>0</v>
      </c>
      <c r="AB537" s="54" t="s">
        <v>797</v>
      </c>
      <c r="AC537" s="12">
        <v>0</v>
      </c>
      <c r="AD537" s="54" t="s">
        <v>797</v>
      </c>
      <c r="AE537" s="12">
        <v>0</v>
      </c>
      <c r="AF537" s="54" t="s">
        <v>797</v>
      </c>
      <c r="AG537" s="12">
        <v>0</v>
      </c>
      <c r="AH537" s="54" t="s">
        <v>797</v>
      </c>
      <c r="AI537" s="12">
        <v>0</v>
      </c>
      <c r="AJ537" s="54" t="s">
        <v>797</v>
      </c>
      <c r="AK537" s="12">
        <v>0</v>
      </c>
      <c r="AL537" s="54" t="s">
        <v>797</v>
      </c>
      <c r="AM537" s="12">
        <v>0</v>
      </c>
      <c r="AN537" s="54" t="s">
        <v>797</v>
      </c>
      <c r="AO537" s="12">
        <v>0</v>
      </c>
      <c r="AP537" s="183" t="s">
        <v>896</v>
      </c>
      <c r="AQ537" s="194">
        <v>3</v>
      </c>
      <c r="AR537" s="195" t="s">
        <v>797</v>
      </c>
      <c r="AS537" s="180">
        <v>0</v>
      </c>
      <c r="AT537" s="181">
        <v>3</v>
      </c>
      <c r="AU537" s="188">
        <v>0</v>
      </c>
      <c r="AV537" s="188">
        <v>0</v>
      </c>
      <c r="AW537" s="188" t="s">
        <v>797</v>
      </c>
      <c r="AX537" s="95" t="s">
        <v>897</v>
      </c>
      <c r="AY537" s="96" t="e">
        <v>#VALUE!</v>
      </c>
      <c r="AZ537" s="97">
        <v>0</v>
      </c>
    </row>
    <row r="538" spans="3:52" ht="15" customHeight="1" x14ac:dyDescent="0.25">
      <c r="C538" s="90">
        <f t="shared" si="165"/>
        <v>398</v>
      </c>
      <c r="D538" s="3" t="s">
        <v>433</v>
      </c>
      <c r="E538" s="225" t="str">
        <f>_xlfn.XLOOKUP(D538, '[1]Парный рейтинг'!$D$10:$D$826,'[1]Парный рейтинг'!$P$10:$P$826, "")</f>
        <v/>
      </c>
      <c r="F538" s="172" t="str">
        <f t="shared" si="167"/>
        <v/>
      </c>
      <c r="G538" s="207" t="e">
        <f t="shared" si="168"/>
        <v>#VALUE!</v>
      </c>
      <c r="H538" s="176" t="str">
        <f t="shared" si="166"/>
        <v/>
      </c>
      <c r="I538" s="27" t="str">
        <f t="shared" si="169"/>
        <v>3,0</v>
      </c>
      <c r="J538" s="208">
        <v>3</v>
      </c>
      <c r="K538" s="24" t="s">
        <v>797</v>
      </c>
      <c r="L538" s="2">
        <f t="shared" si="170"/>
        <v>0</v>
      </c>
      <c r="M538" s="5">
        <f t="shared" si="171"/>
        <v>3</v>
      </c>
      <c r="N538" s="196">
        <f t="shared" si="172"/>
        <v>0</v>
      </c>
      <c r="O538" s="196">
        <f t="shared" si="173"/>
        <v>0</v>
      </c>
      <c r="P538" s="17" t="str">
        <f t="shared" si="174"/>
        <v/>
      </c>
      <c r="Q538" s="16" t="str">
        <f t="shared" si="175"/>
        <v>n/a</v>
      </c>
      <c r="R538" s="10" t="e">
        <f t="shared" si="176"/>
        <v>#VALUE!</v>
      </c>
      <c r="S538" s="25">
        <f t="shared" si="177"/>
        <v>0</v>
      </c>
      <c r="T538" s="11">
        <f t="shared" si="178"/>
        <v>0</v>
      </c>
      <c r="U538" s="12" t="str">
        <f t="shared" si="179"/>
        <v xml:space="preserve"> </v>
      </c>
      <c r="V538" s="13">
        <f t="shared" si="180"/>
        <v>0</v>
      </c>
      <c r="W538" s="53">
        <f t="shared" si="181"/>
        <v>0</v>
      </c>
      <c r="X538" s="54">
        <f t="shared" si="182"/>
        <v>0</v>
      </c>
      <c r="Y538" s="15" t="str">
        <f t="shared" si="183"/>
        <v>-</v>
      </c>
      <c r="Z538" s="54" t="s">
        <v>797</v>
      </c>
      <c r="AA538" s="12">
        <v>0</v>
      </c>
      <c r="AB538" s="54" t="s">
        <v>797</v>
      </c>
      <c r="AC538" s="12">
        <v>0</v>
      </c>
      <c r="AD538" s="54" t="s">
        <v>797</v>
      </c>
      <c r="AE538" s="12">
        <v>0</v>
      </c>
      <c r="AF538" s="54" t="s">
        <v>797</v>
      </c>
      <c r="AG538" s="12">
        <v>0</v>
      </c>
      <c r="AH538" s="54" t="s">
        <v>797</v>
      </c>
      <c r="AI538" s="12">
        <v>0</v>
      </c>
      <c r="AJ538" s="54" t="s">
        <v>797</v>
      </c>
      <c r="AK538" s="12">
        <v>0</v>
      </c>
      <c r="AL538" s="54" t="s">
        <v>797</v>
      </c>
      <c r="AM538" s="12">
        <v>0</v>
      </c>
      <c r="AN538" s="54" t="s">
        <v>797</v>
      </c>
      <c r="AO538" s="12">
        <v>0</v>
      </c>
      <c r="AP538" s="183" t="s">
        <v>896</v>
      </c>
      <c r="AQ538" s="194">
        <v>3</v>
      </c>
      <c r="AR538" s="195" t="s">
        <v>797</v>
      </c>
      <c r="AS538" s="180">
        <v>0</v>
      </c>
      <c r="AT538" s="181">
        <v>3</v>
      </c>
      <c r="AU538" s="188">
        <v>0</v>
      </c>
      <c r="AV538" s="188">
        <v>0</v>
      </c>
      <c r="AW538" s="188" t="s">
        <v>797</v>
      </c>
      <c r="AX538" s="95" t="s">
        <v>897</v>
      </c>
      <c r="AY538" s="96" t="e">
        <v>#VALUE!</v>
      </c>
      <c r="AZ538" s="97">
        <v>0</v>
      </c>
    </row>
    <row r="539" spans="3:52" ht="15" customHeight="1" x14ac:dyDescent="0.25">
      <c r="C539" s="90">
        <f t="shared" si="165"/>
        <v>399</v>
      </c>
      <c r="D539" s="3" t="s">
        <v>422</v>
      </c>
      <c r="E539" s="225" t="str">
        <f>_xlfn.XLOOKUP(D539, '[1]Парный рейтинг'!$D$10:$D$826,'[1]Парный рейтинг'!$P$10:$P$826, "")</f>
        <v/>
      </c>
      <c r="F539" s="172" t="str">
        <f t="shared" si="167"/>
        <v/>
      </c>
      <c r="G539" s="207" t="e">
        <f t="shared" si="168"/>
        <v>#VALUE!</v>
      </c>
      <c r="H539" s="176" t="str">
        <f t="shared" si="166"/>
        <v/>
      </c>
      <c r="I539" s="27" t="str">
        <f t="shared" si="169"/>
        <v>3,0</v>
      </c>
      <c r="J539" s="208">
        <v>3</v>
      </c>
      <c r="K539" s="24" t="s">
        <v>797</v>
      </c>
      <c r="L539" s="2">
        <f t="shared" si="170"/>
        <v>0</v>
      </c>
      <c r="M539" s="5">
        <f t="shared" si="171"/>
        <v>3</v>
      </c>
      <c r="N539" s="196">
        <f t="shared" si="172"/>
        <v>0</v>
      </c>
      <c r="O539" s="196">
        <f t="shared" si="173"/>
        <v>0</v>
      </c>
      <c r="P539" s="17" t="str">
        <f t="shared" si="174"/>
        <v/>
      </c>
      <c r="Q539" s="16" t="str">
        <f t="shared" si="175"/>
        <v>n/a</v>
      </c>
      <c r="R539" s="10" t="e">
        <f t="shared" si="176"/>
        <v>#VALUE!</v>
      </c>
      <c r="S539" s="25">
        <f t="shared" si="177"/>
        <v>0</v>
      </c>
      <c r="T539" s="11">
        <f t="shared" si="178"/>
        <v>0</v>
      </c>
      <c r="U539" s="12" t="str">
        <f t="shared" si="179"/>
        <v xml:space="preserve"> </v>
      </c>
      <c r="V539" s="13">
        <f t="shared" si="180"/>
        <v>0</v>
      </c>
      <c r="W539" s="53">
        <f t="shared" si="181"/>
        <v>0</v>
      </c>
      <c r="X539" s="54">
        <f t="shared" si="182"/>
        <v>0</v>
      </c>
      <c r="Y539" s="15" t="str">
        <f t="shared" si="183"/>
        <v>-</v>
      </c>
      <c r="Z539" s="54" t="s">
        <v>797</v>
      </c>
      <c r="AA539" s="12">
        <v>0</v>
      </c>
      <c r="AB539" s="54" t="s">
        <v>797</v>
      </c>
      <c r="AC539" s="12">
        <v>0</v>
      </c>
      <c r="AD539" s="54" t="s">
        <v>797</v>
      </c>
      <c r="AE539" s="12">
        <v>0</v>
      </c>
      <c r="AF539" s="54" t="s">
        <v>797</v>
      </c>
      <c r="AG539" s="12">
        <v>0</v>
      </c>
      <c r="AH539" s="54" t="s">
        <v>797</v>
      </c>
      <c r="AI539" s="12">
        <v>0</v>
      </c>
      <c r="AJ539" s="54" t="s">
        <v>797</v>
      </c>
      <c r="AK539" s="12">
        <v>0</v>
      </c>
      <c r="AL539" s="54" t="s">
        <v>797</v>
      </c>
      <c r="AM539" s="12">
        <v>0</v>
      </c>
      <c r="AN539" s="54" t="s">
        <v>797</v>
      </c>
      <c r="AO539" s="12">
        <v>0</v>
      </c>
      <c r="AP539" s="183" t="s">
        <v>896</v>
      </c>
      <c r="AQ539" s="194">
        <v>3</v>
      </c>
      <c r="AR539" s="195" t="s">
        <v>797</v>
      </c>
      <c r="AS539" s="180">
        <v>0</v>
      </c>
      <c r="AT539" s="181">
        <v>3</v>
      </c>
      <c r="AU539" s="188">
        <v>0</v>
      </c>
      <c r="AV539" s="188">
        <v>0</v>
      </c>
      <c r="AW539" s="188" t="s">
        <v>797</v>
      </c>
      <c r="AX539" s="95" t="s">
        <v>897</v>
      </c>
      <c r="AY539" s="96" t="e">
        <v>#VALUE!</v>
      </c>
      <c r="AZ539" s="97">
        <v>0</v>
      </c>
    </row>
    <row r="540" spans="3:52" ht="15" customHeight="1" x14ac:dyDescent="0.25">
      <c r="C540" s="90">
        <f t="shared" si="165"/>
        <v>400</v>
      </c>
      <c r="D540" s="3" t="s">
        <v>563</v>
      </c>
      <c r="E540" s="225" t="str">
        <f>_xlfn.XLOOKUP(D540, '[1]Парный рейтинг'!$D$10:$D$826,'[1]Парный рейтинг'!$P$10:$P$826, "")</f>
        <v/>
      </c>
      <c r="F540" s="172" t="str">
        <f t="shared" si="167"/>
        <v/>
      </c>
      <c r="G540" s="207" t="e">
        <f t="shared" si="168"/>
        <v>#VALUE!</v>
      </c>
      <c r="H540" s="176" t="str">
        <f t="shared" si="166"/>
        <v/>
      </c>
      <c r="I540" s="27" t="str">
        <f t="shared" si="169"/>
        <v>3,0</v>
      </c>
      <c r="J540" s="208">
        <v>3</v>
      </c>
      <c r="K540" s="24" t="s">
        <v>797</v>
      </c>
      <c r="L540" s="2">
        <f t="shared" si="170"/>
        <v>0</v>
      </c>
      <c r="M540" s="5">
        <f t="shared" si="171"/>
        <v>3</v>
      </c>
      <c r="N540" s="196">
        <f t="shared" si="172"/>
        <v>0</v>
      </c>
      <c r="O540" s="196">
        <f t="shared" si="173"/>
        <v>0</v>
      </c>
      <c r="P540" s="17" t="str">
        <f t="shared" si="174"/>
        <v/>
      </c>
      <c r="Q540" s="16" t="str">
        <f t="shared" si="175"/>
        <v>n/a</v>
      </c>
      <c r="R540" s="10" t="e">
        <f t="shared" si="176"/>
        <v>#VALUE!</v>
      </c>
      <c r="S540" s="25">
        <f t="shared" si="177"/>
        <v>0</v>
      </c>
      <c r="T540" s="11">
        <f t="shared" si="178"/>
        <v>0</v>
      </c>
      <c r="U540" s="12" t="str">
        <f t="shared" si="179"/>
        <v xml:space="preserve"> </v>
      </c>
      <c r="V540" s="13">
        <f t="shared" si="180"/>
        <v>0</v>
      </c>
      <c r="W540" s="53">
        <f t="shared" si="181"/>
        <v>0</v>
      </c>
      <c r="X540" s="54">
        <f t="shared" si="182"/>
        <v>0</v>
      </c>
      <c r="Y540" s="15" t="str">
        <f t="shared" si="183"/>
        <v>-</v>
      </c>
      <c r="Z540" s="54" t="s">
        <v>797</v>
      </c>
      <c r="AA540" s="12">
        <v>0</v>
      </c>
      <c r="AB540" s="54" t="s">
        <v>797</v>
      </c>
      <c r="AC540" s="12">
        <v>0</v>
      </c>
      <c r="AD540" s="54" t="s">
        <v>797</v>
      </c>
      <c r="AE540" s="12">
        <v>0</v>
      </c>
      <c r="AF540" s="54" t="s">
        <v>797</v>
      </c>
      <c r="AG540" s="12">
        <v>0</v>
      </c>
      <c r="AH540" s="54" t="s">
        <v>797</v>
      </c>
      <c r="AI540" s="12">
        <v>0</v>
      </c>
      <c r="AJ540" s="54" t="s">
        <v>797</v>
      </c>
      <c r="AK540" s="12">
        <v>0</v>
      </c>
      <c r="AL540" s="54" t="s">
        <v>797</v>
      </c>
      <c r="AM540" s="12">
        <v>0</v>
      </c>
      <c r="AN540" s="54" t="s">
        <v>797</v>
      </c>
      <c r="AO540" s="12">
        <v>0</v>
      </c>
      <c r="AP540" s="183" t="s">
        <v>896</v>
      </c>
      <c r="AQ540" s="194">
        <v>3</v>
      </c>
      <c r="AR540" s="195" t="s">
        <v>797</v>
      </c>
      <c r="AS540" s="180">
        <v>0</v>
      </c>
      <c r="AT540" s="181">
        <v>3</v>
      </c>
      <c r="AU540" s="188">
        <v>0</v>
      </c>
      <c r="AV540" s="188">
        <v>0</v>
      </c>
      <c r="AW540" s="188" t="s">
        <v>797</v>
      </c>
      <c r="AX540" s="95" t="s">
        <v>897</v>
      </c>
      <c r="AY540" s="96" t="e">
        <v>#VALUE!</v>
      </c>
      <c r="AZ540" s="97">
        <v>0</v>
      </c>
    </row>
    <row r="541" spans="3:52" ht="15" customHeight="1" x14ac:dyDescent="0.25">
      <c r="C541" s="90">
        <f t="shared" ref="C541:C604" si="184">C540+1</f>
        <v>401</v>
      </c>
      <c r="D541" s="3" t="s">
        <v>564</v>
      </c>
      <c r="E541" s="225" t="str">
        <f>_xlfn.XLOOKUP(D541, '[1]Парный рейтинг'!$D$10:$D$826,'[1]Парный рейтинг'!$P$10:$P$826, "")</f>
        <v/>
      </c>
      <c r="F541" s="172" t="str">
        <f t="shared" si="167"/>
        <v/>
      </c>
      <c r="G541" s="207" t="e">
        <f t="shared" si="168"/>
        <v>#VALUE!</v>
      </c>
      <c r="H541" s="176" t="str">
        <f t="shared" si="166"/>
        <v/>
      </c>
      <c r="I541" s="27" t="str">
        <f t="shared" si="169"/>
        <v>3,0</v>
      </c>
      <c r="J541" s="208">
        <v>3</v>
      </c>
      <c r="K541" s="24" t="s">
        <v>797</v>
      </c>
      <c r="L541" s="2">
        <f t="shared" si="170"/>
        <v>0</v>
      </c>
      <c r="M541" s="5">
        <f t="shared" si="171"/>
        <v>3</v>
      </c>
      <c r="N541" s="196">
        <f t="shared" si="172"/>
        <v>0</v>
      </c>
      <c r="O541" s="196">
        <f t="shared" si="173"/>
        <v>0</v>
      </c>
      <c r="P541" s="17" t="str">
        <f t="shared" si="174"/>
        <v/>
      </c>
      <c r="Q541" s="16" t="str">
        <f t="shared" si="175"/>
        <v>n/a</v>
      </c>
      <c r="R541" s="10" t="e">
        <f t="shared" si="176"/>
        <v>#VALUE!</v>
      </c>
      <c r="S541" s="25">
        <f t="shared" si="177"/>
        <v>0</v>
      </c>
      <c r="T541" s="11">
        <f t="shared" si="178"/>
        <v>0</v>
      </c>
      <c r="U541" s="12" t="str">
        <f t="shared" si="179"/>
        <v xml:space="preserve"> </v>
      </c>
      <c r="V541" s="13">
        <f t="shared" si="180"/>
        <v>0</v>
      </c>
      <c r="W541" s="53">
        <f t="shared" si="181"/>
        <v>0</v>
      </c>
      <c r="X541" s="54">
        <f t="shared" si="182"/>
        <v>0</v>
      </c>
      <c r="Y541" s="15" t="str">
        <f t="shared" si="183"/>
        <v>-</v>
      </c>
      <c r="Z541" s="54" t="s">
        <v>797</v>
      </c>
      <c r="AA541" s="12">
        <v>0</v>
      </c>
      <c r="AB541" s="54" t="s">
        <v>797</v>
      </c>
      <c r="AC541" s="12">
        <v>0</v>
      </c>
      <c r="AD541" s="54" t="s">
        <v>797</v>
      </c>
      <c r="AE541" s="12">
        <v>0</v>
      </c>
      <c r="AF541" s="54" t="s">
        <v>797</v>
      </c>
      <c r="AG541" s="12">
        <v>0</v>
      </c>
      <c r="AH541" s="54" t="s">
        <v>797</v>
      </c>
      <c r="AI541" s="12">
        <v>0</v>
      </c>
      <c r="AJ541" s="54" t="s">
        <v>797</v>
      </c>
      <c r="AK541" s="12">
        <v>0</v>
      </c>
      <c r="AL541" s="54" t="s">
        <v>797</v>
      </c>
      <c r="AM541" s="12">
        <v>0</v>
      </c>
      <c r="AN541" s="54" t="s">
        <v>797</v>
      </c>
      <c r="AO541" s="12">
        <v>0</v>
      </c>
      <c r="AP541" s="183" t="s">
        <v>896</v>
      </c>
      <c r="AQ541" s="194">
        <v>3</v>
      </c>
      <c r="AR541" s="195" t="s">
        <v>797</v>
      </c>
      <c r="AS541" s="180">
        <v>0</v>
      </c>
      <c r="AT541" s="181">
        <v>3</v>
      </c>
      <c r="AU541" s="188">
        <v>0</v>
      </c>
      <c r="AV541" s="188">
        <v>0</v>
      </c>
      <c r="AW541" s="188" t="s">
        <v>797</v>
      </c>
      <c r="AX541" s="95" t="s">
        <v>897</v>
      </c>
      <c r="AY541" s="96" t="e">
        <v>#VALUE!</v>
      </c>
      <c r="AZ541" s="97">
        <v>0</v>
      </c>
    </row>
    <row r="542" spans="3:52" ht="15" customHeight="1" x14ac:dyDescent="0.25">
      <c r="C542" s="90">
        <f t="shared" si="184"/>
        <v>402</v>
      </c>
      <c r="D542" s="3" t="s">
        <v>565</v>
      </c>
      <c r="E542" s="225" t="str">
        <f>_xlfn.XLOOKUP(D542, '[1]Парный рейтинг'!$D$10:$D$826,'[1]Парный рейтинг'!$P$10:$P$826, "")</f>
        <v/>
      </c>
      <c r="F542" s="172" t="str">
        <f t="shared" si="167"/>
        <v/>
      </c>
      <c r="G542" s="207" t="e">
        <f t="shared" si="168"/>
        <v>#VALUE!</v>
      </c>
      <c r="H542" s="176" t="str">
        <f t="shared" si="166"/>
        <v/>
      </c>
      <c r="I542" s="27" t="str">
        <f t="shared" si="169"/>
        <v>3,0</v>
      </c>
      <c r="J542" s="208">
        <v>3</v>
      </c>
      <c r="K542" s="24" t="s">
        <v>797</v>
      </c>
      <c r="L542" s="2">
        <f t="shared" si="170"/>
        <v>0</v>
      </c>
      <c r="M542" s="5">
        <f t="shared" si="171"/>
        <v>3</v>
      </c>
      <c r="N542" s="196">
        <f t="shared" si="172"/>
        <v>0</v>
      </c>
      <c r="O542" s="196">
        <f t="shared" si="173"/>
        <v>0</v>
      </c>
      <c r="P542" s="17" t="str">
        <f t="shared" si="174"/>
        <v/>
      </c>
      <c r="Q542" s="16" t="str">
        <f t="shared" si="175"/>
        <v>n/a</v>
      </c>
      <c r="R542" s="10" t="e">
        <f t="shared" si="176"/>
        <v>#VALUE!</v>
      </c>
      <c r="S542" s="25">
        <f t="shared" si="177"/>
        <v>0</v>
      </c>
      <c r="T542" s="11">
        <f t="shared" si="178"/>
        <v>0</v>
      </c>
      <c r="U542" s="12" t="str">
        <f t="shared" si="179"/>
        <v xml:space="preserve"> </v>
      </c>
      <c r="V542" s="13">
        <f t="shared" si="180"/>
        <v>0</v>
      </c>
      <c r="W542" s="53">
        <f t="shared" si="181"/>
        <v>0</v>
      </c>
      <c r="X542" s="54">
        <f t="shared" si="182"/>
        <v>0</v>
      </c>
      <c r="Y542" s="15" t="str">
        <f t="shared" si="183"/>
        <v>-</v>
      </c>
      <c r="Z542" s="54" t="s">
        <v>797</v>
      </c>
      <c r="AA542" s="12">
        <v>0</v>
      </c>
      <c r="AB542" s="54" t="s">
        <v>797</v>
      </c>
      <c r="AC542" s="12">
        <v>0</v>
      </c>
      <c r="AD542" s="54" t="s">
        <v>797</v>
      </c>
      <c r="AE542" s="12">
        <v>0</v>
      </c>
      <c r="AF542" s="54" t="s">
        <v>797</v>
      </c>
      <c r="AG542" s="12">
        <v>0</v>
      </c>
      <c r="AH542" s="54" t="s">
        <v>797</v>
      </c>
      <c r="AI542" s="12">
        <v>0</v>
      </c>
      <c r="AJ542" s="54" t="s">
        <v>797</v>
      </c>
      <c r="AK542" s="12">
        <v>0</v>
      </c>
      <c r="AL542" s="54" t="s">
        <v>797</v>
      </c>
      <c r="AM542" s="12">
        <v>0</v>
      </c>
      <c r="AN542" s="54" t="s">
        <v>797</v>
      </c>
      <c r="AO542" s="12">
        <v>0</v>
      </c>
      <c r="AP542" s="183" t="s">
        <v>896</v>
      </c>
      <c r="AQ542" s="194">
        <v>3</v>
      </c>
      <c r="AR542" s="195" t="s">
        <v>797</v>
      </c>
      <c r="AS542" s="180">
        <v>0</v>
      </c>
      <c r="AT542" s="181">
        <v>3</v>
      </c>
      <c r="AU542" s="188">
        <v>0</v>
      </c>
      <c r="AV542" s="188">
        <v>0</v>
      </c>
      <c r="AW542" s="188" t="s">
        <v>797</v>
      </c>
      <c r="AX542" s="95" t="s">
        <v>897</v>
      </c>
      <c r="AY542" s="96" t="e">
        <v>#VALUE!</v>
      </c>
      <c r="AZ542" s="97">
        <v>0</v>
      </c>
    </row>
    <row r="543" spans="3:52" ht="15" customHeight="1" x14ac:dyDescent="0.25">
      <c r="C543" s="90">
        <f t="shared" si="184"/>
        <v>403</v>
      </c>
      <c r="D543" s="3" t="s">
        <v>566</v>
      </c>
      <c r="E543" s="225" t="str">
        <f>_xlfn.XLOOKUP(D543, '[1]Парный рейтинг'!$D$10:$D$826,'[1]Парный рейтинг'!$P$10:$P$826, "")</f>
        <v/>
      </c>
      <c r="F543" s="172" t="str">
        <f t="shared" si="167"/>
        <v/>
      </c>
      <c r="G543" s="207" t="e">
        <f t="shared" si="168"/>
        <v>#VALUE!</v>
      </c>
      <c r="H543" s="176" t="str">
        <f t="shared" si="166"/>
        <v/>
      </c>
      <c r="I543" s="27" t="str">
        <f t="shared" si="169"/>
        <v>3,0</v>
      </c>
      <c r="J543" s="208">
        <v>3</v>
      </c>
      <c r="K543" s="24" t="s">
        <v>797</v>
      </c>
      <c r="L543" s="2">
        <f t="shared" si="170"/>
        <v>0</v>
      </c>
      <c r="M543" s="5">
        <f t="shared" si="171"/>
        <v>3</v>
      </c>
      <c r="N543" s="196">
        <f t="shared" si="172"/>
        <v>0</v>
      </c>
      <c r="O543" s="196">
        <f t="shared" si="173"/>
        <v>0</v>
      </c>
      <c r="P543" s="17" t="str">
        <f t="shared" si="174"/>
        <v/>
      </c>
      <c r="Q543" s="16" t="str">
        <f t="shared" si="175"/>
        <v>n/a</v>
      </c>
      <c r="R543" s="10" t="e">
        <f t="shared" si="176"/>
        <v>#VALUE!</v>
      </c>
      <c r="S543" s="25">
        <f t="shared" si="177"/>
        <v>0</v>
      </c>
      <c r="T543" s="11">
        <f t="shared" si="178"/>
        <v>0</v>
      </c>
      <c r="U543" s="12" t="str">
        <f t="shared" si="179"/>
        <v xml:space="preserve"> </v>
      </c>
      <c r="V543" s="13">
        <f t="shared" si="180"/>
        <v>0</v>
      </c>
      <c r="W543" s="53">
        <f t="shared" si="181"/>
        <v>0</v>
      </c>
      <c r="X543" s="54">
        <f t="shared" si="182"/>
        <v>0</v>
      </c>
      <c r="Y543" s="15" t="str">
        <f t="shared" si="183"/>
        <v>-</v>
      </c>
      <c r="Z543" s="54" t="s">
        <v>797</v>
      </c>
      <c r="AA543" s="12">
        <v>0</v>
      </c>
      <c r="AB543" s="54" t="s">
        <v>797</v>
      </c>
      <c r="AC543" s="12">
        <v>0</v>
      </c>
      <c r="AD543" s="54" t="s">
        <v>797</v>
      </c>
      <c r="AE543" s="12">
        <v>0</v>
      </c>
      <c r="AF543" s="54" t="s">
        <v>797</v>
      </c>
      <c r="AG543" s="12">
        <v>0</v>
      </c>
      <c r="AH543" s="54" t="s">
        <v>797</v>
      </c>
      <c r="AI543" s="12">
        <v>0</v>
      </c>
      <c r="AJ543" s="54" t="s">
        <v>797</v>
      </c>
      <c r="AK543" s="12">
        <v>0</v>
      </c>
      <c r="AL543" s="54" t="s">
        <v>797</v>
      </c>
      <c r="AM543" s="12">
        <v>0</v>
      </c>
      <c r="AN543" s="54" t="s">
        <v>797</v>
      </c>
      <c r="AO543" s="12">
        <v>0</v>
      </c>
      <c r="AP543" s="183" t="s">
        <v>896</v>
      </c>
      <c r="AQ543" s="194">
        <v>3</v>
      </c>
      <c r="AR543" s="195" t="s">
        <v>797</v>
      </c>
      <c r="AS543" s="180">
        <v>0</v>
      </c>
      <c r="AT543" s="181">
        <v>3</v>
      </c>
      <c r="AU543" s="188">
        <v>0</v>
      </c>
      <c r="AV543" s="188">
        <v>0</v>
      </c>
      <c r="AW543" s="188" t="s">
        <v>797</v>
      </c>
      <c r="AX543" s="95" t="s">
        <v>897</v>
      </c>
      <c r="AY543" s="96" t="e">
        <v>#VALUE!</v>
      </c>
      <c r="AZ543" s="97">
        <v>0</v>
      </c>
    </row>
    <row r="544" spans="3:52" ht="15" customHeight="1" x14ac:dyDescent="0.25">
      <c r="C544" s="90">
        <f t="shared" si="184"/>
        <v>404</v>
      </c>
      <c r="D544" s="3" t="s">
        <v>568</v>
      </c>
      <c r="E544" s="225" t="str">
        <f>_xlfn.XLOOKUP(D544, '[1]Парный рейтинг'!$D$10:$D$826,'[1]Парный рейтинг'!$P$10:$P$826, "")</f>
        <v/>
      </c>
      <c r="F544" s="172" t="str">
        <f t="shared" si="167"/>
        <v/>
      </c>
      <c r="G544" s="207" t="e">
        <f t="shared" si="168"/>
        <v>#VALUE!</v>
      </c>
      <c r="H544" s="176" t="str">
        <f t="shared" si="166"/>
        <v/>
      </c>
      <c r="I544" s="27" t="str">
        <f t="shared" si="169"/>
        <v>3,0</v>
      </c>
      <c r="J544" s="208">
        <v>3</v>
      </c>
      <c r="K544" s="24" t="s">
        <v>797</v>
      </c>
      <c r="L544" s="2">
        <f t="shared" si="170"/>
        <v>0</v>
      </c>
      <c r="M544" s="5">
        <f t="shared" si="171"/>
        <v>3</v>
      </c>
      <c r="N544" s="196">
        <f t="shared" si="172"/>
        <v>0</v>
      </c>
      <c r="O544" s="196">
        <f t="shared" si="173"/>
        <v>0</v>
      </c>
      <c r="P544" s="17" t="str">
        <f t="shared" si="174"/>
        <v/>
      </c>
      <c r="Q544" s="16" t="str">
        <f t="shared" si="175"/>
        <v>n/a</v>
      </c>
      <c r="R544" s="10" t="e">
        <f t="shared" si="176"/>
        <v>#VALUE!</v>
      </c>
      <c r="S544" s="25">
        <f t="shared" si="177"/>
        <v>0</v>
      </c>
      <c r="T544" s="11">
        <f t="shared" si="178"/>
        <v>0</v>
      </c>
      <c r="U544" s="12" t="str">
        <f t="shared" si="179"/>
        <v xml:space="preserve"> </v>
      </c>
      <c r="V544" s="13">
        <f t="shared" si="180"/>
        <v>0</v>
      </c>
      <c r="W544" s="53">
        <f t="shared" si="181"/>
        <v>0</v>
      </c>
      <c r="X544" s="54">
        <f t="shared" si="182"/>
        <v>0</v>
      </c>
      <c r="Y544" s="15" t="str">
        <f t="shared" si="183"/>
        <v>-</v>
      </c>
      <c r="Z544" s="54" t="s">
        <v>797</v>
      </c>
      <c r="AA544" s="12">
        <v>0</v>
      </c>
      <c r="AB544" s="54" t="s">
        <v>797</v>
      </c>
      <c r="AC544" s="12">
        <v>0</v>
      </c>
      <c r="AD544" s="54" t="s">
        <v>797</v>
      </c>
      <c r="AE544" s="12">
        <v>0</v>
      </c>
      <c r="AF544" s="54" t="s">
        <v>797</v>
      </c>
      <c r="AG544" s="12">
        <v>0</v>
      </c>
      <c r="AH544" s="54" t="s">
        <v>797</v>
      </c>
      <c r="AI544" s="12">
        <v>0</v>
      </c>
      <c r="AJ544" s="54" t="s">
        <v>797</v>
      </c>
      <c r="AK544" s="12">
        <v>0</v>
      </c>
      <c r="AL544" s="54" t="s">
        <v>797</v>
      </c>
      <c r="AM544" s="12">
        <v>0</v>
      </c>
      <c r="AN544" s="54" t="s">
        <v>797</v>
      </c>
      <c r="AO544" s="12">
        <v>0</v>
      </c>
      <c r="AP544" s="183" t="s">
        <v>896</v>
      </c>
      <c r="AQ544" s="194">
        <v>3</v>
      </c>
      <c r="AR544" s="195" t="s">
        <v>797</v>
      </c>
      <c r="AS544" s="180">
        <v>0</v>
      </c>
      <c r="AT544" s="181">
        <v>3</v>
      </c>
      <c r="AU544" s="188">
        <v>0</v>
      </c>
      <c r="AV544" s="188">
        <v>0</v>
      </c>
      <c r="AW544" s="188" t="s">
        <v>797</v>
      </c>
      <c r="AX544" s="95" t="s">
        <v>897</v>
      </c>
      <c r="AY544" s="96" t="e">
        <v>#VALUE!</v>
      </c>
      <c r="AZ544" s="97">
        <v>0</v>
      </c>
    </row>
    <row r="545" spans="3:52" ht="15" customHeight="1" x14ac:dyDescent="0.25">
      <c r="C545" s="90">
        <f t="shared" si="184"/>
        <v>405</v>
      </c>
      <c r="D545" s="3" t="s">
        <v>465</v>
      </c>
      <c r="E545" s="225" t="str">
        <f>_xlfn.XLOOKUP(D545, '[1]Парный рейтинг'!$D$10:$D$826,'[1]Парный рейтинг'!$P$10:$P$826, "")</f>
        <v/>
      </c>
      <c r="F545" s="172" t="str">
        <f t="shared" si="167"/>
        <v/>
      </c>
      <c r="G545" s="207" t="e">
        <f t="shared" si="168"/>
        <v>#VALUE!</v>
      </c>
      <c r="H545" s="176" t="str">
        <f t="shared" si="166"/>
        <v/>
      </c>
      <c r="I545" s="27" t="str">
        <f t="shared" si="169"/>
        <v>3,0</v>
      </c>
      <c r="J545" s="208">
        <v>3</v>
      </c>
      <c r="K545" s="24" t="s">
        <v>797</v>
      </c>
      <c r="L545" s="2">
        <f t="shared" si="170"/>
        <v>0</v>
      </c>
      <c r="M545" s="5">
        <f t="shared" si="171"/>
        <v>3</v>
      </c>
      <c r="N545" s="196">
        <f t="shared" si="172"/>
        <v>0</v>
      </c>
      <c r="O545" s="196">
        <f t="shared" si="173"/>
        <v>0</v>
      </c>
      <c r="P545" s="17" t="str">
        <f t="shared" si="174"/>
        <v/>
      </c>
      <c r="Q545" s="16" t="str">
        <f t="shared" si="175"/>
        <v>n/a</v>
      </c>
      <c r="R545" s="10" t="e">
        <f t="shared" si="176"/>
        <v>#VALUE!</v>
      </c>
      <c r="S545" s="25">
        <f t="shared" si="177"/>
        <v>0</v>
      </c>
      <c r="T545" s="11">
        <f t="shared" si="178"/>
        <v>0</v>
      </c>
      <c r="U545" s="12" t="str">
        <f t="shared" si="179"/>
        <v xml:space="preserve"> </v>
      </c>
      <c r="V545" s="13">
        <f t="shared" si="180"/>
        <v>0</v>
      </c>
      <c r="W545" s="53">
        <f t="shared" si="181"/>
        <v>0</v>
      </c>
      <c r="X545" s="54">
        <f t="shared" si="182"/>
        <v>0</v>
      </c>
      <c r="Y545" s="15" t="str">
        <f t="shared" si="183"/>
        <v>-</v>
      </c>
      <c r="Z545" s="54" t="s">
        <v>797</v>
      </c>
      <c r="AA545" s="12">
        <v>0</v>
      </c>
      <c r="AB545" s="54" t="s">
        <v>797</v>
      </c>
      <c r="AC545" s="12">
        <v>0</v>
      </c>
      <c r="AD545" s="54" t="s">
        <v>797</v>
      </c>
      <c r="AE545" s="12">
        <v>0</v>
      </c>
      <c r="AF545" s="54" t="s">
        <v>797</v>
      </c>
      <c r="AG545" s="12">
        <v>0</v>
      </c>
      <c r="AH545" s="54" t="s">
        <v>797</v>
      </c>
      <c r="AI545" s="12">
        <v>0</v>
      </c>
      <c r="AJ545" s="54" t="s">
        <v>797</v>
      </c>
      <c r="AK545" s="12">
        <v>0</v>
      </c>
      <c r="AL545" s="54" t="s">
        <v>797</v>
      </c>
      <c r="AM545" s="12">
        <v>0</v>
      </c>
      <c r="AN545" s="54" t="s">
        <v>797</v>
      </c>
      <c r="AO545" s="12">
        <v>0</v>
      </c>
      <c r="AP545" s="183" t="s">
        <v>896</v>
      </c>
      <c r="AQ545" s="194">
        <v>3</v>
      </c>
      <c r="AR545" s="195" t="s">
        <v>797</v>
      </c>
      <c r="AS545" s="180">
        <v>0</v>
      </c>
      <c r="AT545" s="181">
        <v>3</v>
      </c>
      <c r="AU545" s="188">
        <v>0</v>
      </c>
      <c r="AV545" s="188">
        <v>0</v>
      </c>
      <c r="AW545" s="188" t="s">
        <v>797</v>
      </c>
      <c r="AX545" s="95" t="s">
        <v>897</v>
      </c>
      <c r="AY545" s="96" t="e">
        <v>#VALUE!</v>
      </c>
      <c r="AZ545" s="97">
        <v>0</v>
      </c>
    </row>
    <row r="546" spans="3:52" ht="15" customHeight="1" x14ac:dyDescent="0.25">
      <c r="C546" s="90">
        <f t="shared" si="184"/>
        <v>406</v>
      </c>
      <c r="D546" s="3" t="s">
        <v>569</v>
      </c>
      <c r="E546" s="225" t="str">
        <f>_xlfn.XLOOKUP(D546, '[1]Парный рейтинг'!$D$10:$D$826,'[1]Парный рейтинг'!$P$10:$P$826, "")</f>
        <v/>
      </c>
      <c r="F546" s="172" t="str">
        <f t="shared" si="167"/>
        <v/>
      </c>
      <c r="G546" s="207" t="e">
        <f t="shared" si="168"/>
        <v>#VALUE!</v>
      </c>
      <c r="H546" s="176" t="str">
        <f t="shared" ref="H546:H609" si="185">IF(ISNUMBER(SEARCH("~*", F546)), "*", "")</f>
        <v/>
      </c>
      <c r="I546" s="27" t="str">
        <f t="shared" si="169"/>
        <v>3,0</v>
      </c>
      <c r="J546" s="208">
        <v>3</v>
      </c>
      <c r="K546" s="24" t="s">
        <v>797</v>
      </c>
      <c r="L546" s="2">
        <f t="shared" si="170"/>
        <v>0</v>
      </c>
      <c r="M546" s="5">
        <f t="shared" si="171"/>
        <v>3</v>
      </c>
      <c r="N546" s="196">
        <f t="shared" si="172"/>
        <v>0</v>
      </c>
      <c r="O546" s="196">
        <f t="shared" si="173"/>
        <v>0</v>
      </c>
      <c r="P546" s="17" t="str">
        <f t="shared" si="174"/>
        <v/>
      </c>
      <c r="Q546" s="16" t="str">
        <f t="shared" si="175"/>
        <v>n/a</v>
      </c>
      <c r="R546" s="10" t="e">
        <f t="shared" si="176"/>
        <v>#VALUE!</v>
      </c>
      <c r="S546" s="25">
        <f t="shared" si="177"/>
        <v>0</v>
      </c>
      <c r="T546" s="11">
        <f t="shared" si="178"/>
        <v>0</v>
      </c>
      <c r="U546" s="12" t="str">
        <f t="shared" si="179"/>
        <v xml:space="preserve"> </v>
      </c>
      <c r="V546" s="13">
        <f t="shared" si="180"/>
        <v>0</v>
      </c>
      <c r="W546" s="53">
        <f t="shared" si="181"/>
        <v>0</v>
      </c>
      <c r="X546" s="54">
        <f t="shared" si="182"/>
        <v>0</v>
      </c>
      <c r="Y546" s="15" t="str">
        <f t="shared" si="183"/>
        <v>-</v>
      </c>
      <c r="Z546" s="54" t="s">
        <v>797</v>
      </c>
      <c r="AA546" s="12">
        <v>0</v>
      </c>
      <c r="AB546" s="54" t="s">
        <v>797</v>
      </c>
      <c r="AC546" s="12">
        <v>0</v>
      </c>
      <c r="AD546" s="54" t="s">
        <v>797</v>
      </c>
      <c r="AE546" s="12">
        <v>0</v>
      </c>
      <c r="AF546" s="54" t="s">
        <v>797</v>
      </c>
      <c r="AG546" s="12">
        <v>0</v>
      </c>
      <c r="AH546" s="54" t="s">
        <v>797</v>
      </c>
      <c r="AI546" s="12">
        <v>0</v>
      </c>
      <c r="AJ546" s="54" t="s">
        <v>797</v>
      </c>
      <c r="AK546" s="12">
        <v>0</v>
      </c>
      <c r="AL546" s="54" t="s">
        <v>797</v>
      </c>
      <c r="AM546" s="12">
        <v>0</v>
      </c>
      <c r="AN546" s="54" t="s">
        <v>797</v>
      </c>
      <c r="AO546" s="12">
        <v>0</v>
      </c>
      <c r="AP546" s="183" t="s">
        <v>896</v>
      </c>
      <c r="AQ546" s="194">
        <v>3</v>
      </c>
      <c r="AR546" s="195" t="s">
        <v>797</v>
      </c>
      <c r="AS546" s="180">
        <v>0</v>
      </c>
      <c r="AT546" s="181">
        <v>3</v>
      </c>
      <c r="AU546" s="188">
        <v>0</v>
      </c>
      <c r="AV546" s="188">
        <v>0</v>
      </c>
      <c r="AW546" s="188" t="s">
        <v>797</v>
      </c>
      <c r="AX546" s="95" t="s">
        <v>897</v>
      </c>
      <c r="AY546" s="96" t="e">
        <v>#VALUE!</v>
      </c>
      <c r="AZ546" s="97">
        <v>0</v>
      </c>
    </row>
    <row r="547" spans="3:52" ht="15" customHeight="1" x14ac:dyDescent="0.25">
      <c r="C547" s="90">
        <f t="shared" si="184"/>
        <v>407</v>
      </c>
      <c r="D547" s="3" t="s">
        <v>483</v>
      </c>
      <c r="E547" s="225" t="str">
        <f>_xlfn.XLOOKUP(D547, '[1]Парный рейтинг'!$D$10:$D$826,'[1]Парный рейтинг'!$P$10:$P$826, "")</f>
        <v/>
      </c>
      <c r="F547" s="172" t="str">
        <f t="shared" si="167"/>
        <v/>
      </c>
      <c r="G547" s="207" t="e">
        <f t="shared" si="168"/>
        <v>#VALUE!</v>
      </c>
      <c r="H547" s="176" t="str">
        <f t="shared" si="185"/>
        <v/>
      </c>
      <c r="I547" s="27" t="str">
        <f t="shared" si="169"/>
        <v>3,0</v>
      </c>
      <c r="J547" s="208">
        <v>3</v>
      </c>
      <c r="K547" s="24" t="s">
        <v>797</v>
      </c>
      <c r="L547" s="2">
        <f t="shared" si="170"/>
        <v>0</v>
      </c>
      <c r="M547" s="5">
        <f t="shared" si="171"/>
        <v>3</v>
      </c>
      <c r="N547" s="196">
        <f t="shared" si="172"/>
        <v>0</v>
      </c>
      <c r="O547" s="196">
        <f t="shared" si="173"/>
        <v>0</v>
      </c>
      <c r="P547" s="17" t="str">
        <f t="shared" si="174"/>
        <v/>
      </c>
      <c r="Q547" s="16" t="str">
        <f t="shared" si="175"/>
        <v>n/a</v>
      </c>
      <c r="R547" s="10" t="e">
        <f t="shared" si="176"/>
        <v>#VALUE!</v>
      </c>
      <c r="S547" s="25">
        <f t="shared" si="177"/>
        <v>0</v>
      </c>
      <c r="T547" s="11">
        <f t="shared" si="178"/>
        <v>0</v>
      </c>
      <c r="U547" s="12" t="str">
        <f t="shared" si="179"/>
        <v xml:space="preserve"> </v>
      </c>
      <c r="V547" s="13">
        <f t="shared" si="180"/>
        <v>0</v>
      </c>
      <c r="W547" s="53">
        <f t="shared" si="181"/>
        <v>0</v>
      </c>
      <c r="X547" s="54">
        <f t="shared" si="182"/>
        <v>0</v>
      </c>
      <c r="Y547" s="15" t="str">
        <f t="shared" si="183"/>
        <v>-</v>
      </c>
      <c r="Z547" s="54" t="s">
        <v>797</v>
      </c>
      <c r="AA547" s="12">
        <v>0</v>
      </c>
      <c r="AB547" s="54" t="s">
        <v>797</v>
      </c>
      <c r="AC547" s="12">
        <v>0</v>
      </c>
      <c r="AD547" s="54" t="s">
        <v>797</v>
      </c>
      <c r="AE547" s="12">
        <v>0</v>
      </c>
      <c r="AF547" s="54" t="s">
        <v>797</v>
      </c>
      <c r="AG547" s="12">
        <v>0</v>
      </c>
      <c r="AH547" s="54" t="s">
        <v>797</v>
      </c>
      <c r="AI547" s="12">
        <v>0</v>
      </c>
      <c r="AJ547" s="54" t="s">
        <v>797</v>
      </c>
      <c r="AK547" s="12">
        <v>0</v>
      </c>
      <c r="AL547" s="54" t="s">
        <v>797</v>
      </c>
      <c r="AM547" s="12">
        <v>0</v>
      </c>
      <c r="AN547" s="54" t="s">
        <v>797</v>
      </c>
      <c r="AO547" s="12">
        <v>0</v>
      </c>
      <c r="AP547" s="183" t="s">
        <v>896</v>
      </c>
      <c r="AQ547" s="194">
        <v>3</v>
      </c>
      <c r="AR547" s="195" t="s">
        <v>797</v>
      </c>
      <c r="AS547" s="180">
        <v>0</v>
      </c>
      <c r="AT547" s="181">
        <v>3</v>
      </c>
      <c r="AU547" s="188">
        <v>0</v>
      </c>
      <c r="AV547" s="188">
        <v>0</v>
      </c>
      <c r="AW547" s="188" t="s">
        <v>797</v>
      </c>
      <c r="AX547" s="95" t="s">
        <v>897</v>
      </c>
      <c r="AY547" s="96" t="e">
        <v>#VALUE!</v>
      </c>
      <c r="AZ547" s="97">
        <v>0</v>
      </c>
    </row>
    <row r="548" spans="3:52" ht="15" customHeight="1" x14ac:dyDescent="0.25">
      <c r="C548" s="90">
        <f t="shared" si="184"/>
        <v>408</v>
      </c>
      <c r="D548" s="3" t="s">
        <v>407</v>
      </c>
      <c r="E548" s="225" t="str">
        <f>_xlfn.XLOOKUP(D548, '[1]Парный рейтинг'!$D$10:$D$826,'[1]Парный рейтинг'!$P$10:$P$826, "")</f>
        <v/>
      </c>
      <c r="F548" s="172" t="str">
        <f t="shared" si="167"/>
        <v/>
      </c>
      <c r="G548" s="207" t="e">
        <f t="shared" si="168"/>
        <v>#VALUE!</v>
      </c>
      <c r="H548" s="176" t="str">
        <f t="shared" si="185"/>
        <v/>
      </c>
      <c r="I548" s="27" t="str">
        <f t="shared" si="169"/>
        <v>3,0</v>
      </c>
      <c r="J548" s="208">
        <v>3</v>
      </c>
      <c r="K548" s="24" t="s">
        <v>797</v>
      </c>
      <c r="L548" s="2">
        <f t="shared" si="170"/>
        <v>0</v>
      </c>
      <c r="M548" s="5">
        <f t="shared" si="171"/>
        <v>3</v>
      </c>
      <c r="N548" s="196">
        <f t="shared" si="172"/>
        <v>0</v>
      </c>
      <c r="O548" s="196">
        <f t="shared" si="173"/>
        <v>0</v>
      </c>
      <c r="P548" s="17" t="str">
        <f t="shared" si="174"/>
        <v/>
      </c>
      <c r="Q548" s="16" t="str">
        <f t="shared" si="175"/>
        <v>n/a</v>
      </c>
      <c r="R548" s="10" t="e">
        <f t="shared" si="176"/>
        <v>#VALUE!</v>
      </c>
      <c r="S548" s="25">
        <f t="shared" si="177"/>
        <v>0</v>
      </c>
      <c r="T548" s="11">
        <f t="shared" si="178"/>
        <v>0</v>
      </c>
      <c r="U548" s="12" t="str">
        <f t="shared" si="179"/>
        <v xml:space="preserve"> </v>
      </c>
      <c r="V548" s="13">
        <f t="shared" si="180"/>
        <v>0</v>
      </c>
      <c r="W548" s="53">
        <f t="shared" si="181"/>
        <v>0</v>
      </c>
      <c r="X548" s="54">
        <f t="shared" si="182"/>
        <v>0</v>
      </c>
      <c r="Y548" s="15" t="str">
        <f t="shared" si="183"/>
        <v>-</v>
      </c>
      <c r="Z548" s="54" t="s">
        <v>797</v>
      </c>
      <c r="AA548" s="12">
        <v>0</v>
      </c>
      <c r="AB548" s="54" t="s">
        <v>797</v>
      </c>
      <c r="AC548" s="12">
        <v>0</v>
      </c>
      <c r="AD548" s="54" t="s">
        <v>797</v>
      </c>
      <c r="AE548" s="12">
        <v>0</v>
      </c>
      <c r="AF548" s="54" t="s">
        <v>797</v>
      </c>
      <c r="AG548" s="12">
        <v>0</v>
      </c>
      <c r="AH548" s="54" t="s">
        <v>797</v>
      </c>
      <c r="AI548" s="12">
        <v>0</v>
      </c>
      <c r="AJ548" s="54" t="s">
        <v>797</v>
      </c>
      <c r="AK548" s="12">
        <v>0</v>
      </c>
      <c r="AL548" s="54" t="s">
        <v>797</v>
      </c>
      <c r="AM548" s="12">
        <v>0</v>
      </c>
      <c r="AN548" s="54" t="s">
        <v>797</v>
      </c>
      <c r="AO548" s="12">
        <v>0</v>
      </c>
      <c r="AP548" s="183" t="s">
        <v>896</v>
      </c>
      <c r="AQ548" s="194">
        <v>3</v>
      </c>
      <c r="AR548" s="195" t="s">
        <v>797</v>
      </c>
      <c r="AS548" s="180">
        <v>0</v>
      </c>
      <c r="AT548" s="181">
        <v>3</v>
      </c>
      <c r="AU548" s="188">
        <v>0</v>
      </c>
      <c r="AV548" s="188">
        <v>0</v>
      </c>
      <c r="AW548" s="188" t="s">
        <v>797</v>
      </c>
      <c r="AX548" s="95" t="s">
        <v>897</v>
      </c>
      <c r="AY548" s="96" t="e">
        <v>#VALUE!</v>
      </c>
      <c r="AZ548" s="97">
        <v>0</v>
      </c>
    </row>
    <row r="549" spans="3:52" ht="15" customHeight="1" x14ac:dyDescent="0.25">
      <c r="C549" s="90">
        <f t="shared" si="184"/>
        <v>409</v>
      </c>
      <c r="D549" s="3" t="s">
        <v>447</v>
      </c>
      <c r="E549" s="225" t="str">
        <f>_xlfn.XLOOKUP(D549, '[1]Парный рейтинг'!$D$10:$D$826,'[1]Парный рейтинг'!$P$10:$P$826, "")</f>
        <v/>
      </c>
      <c r="F549" s="172" t="str">
        <f t="shared" si="167"/>
        <v/>
      </c>
      <c r="G549" s="207" t="e">
        <f t="shared" si="168"/>
        <v>#VALUE!</v>
      </c>
      <c r="H549" s="176" t="str">
        <f t="shared" si="185"/>
        <v/>
      </c>
      <c r="I549" s="27" t="str">
        <f t="shared" si="169"/>
        <v>3,0</v>
      </c>
      <c r="J549" s="208">
        <v>3</v>
      </c>
      <c r="K549" s="24" t="s">
        <v>797</v>
      </c>
      <c r="L549" s="2">
        <f t="shared" si="170"/>
        <v>0</v>
      </c>
      <c r="M549" s="5">
        <f t="shared" si="171"/>
        <v>3</v>
      </c>
      <c r="N549" s="196">
        <f t="shared" si="172"/>
        <v>0</v>
      </c>
      <c r="O549" s="196">
        <f t="shared" si="173"/>
        <v>0</v>
      </c>
      <c r="P549" s="17" t="str">
        <f t="shared" si="174"/>
        <v/>
      </c>
      <c r="Q549" s="16" t="str">
        <f t="shared" si="175"/>
        <v>n/a</v>
      </c>
      <c r="R549" s="10" t="e">
        <f t="shared" si="176"/>
        <v>#VALUE!</v>
      </c>
      <c r="S549" s="25">
        <f t="shared" si="177"/>
        <v>0</v>
      </c>
      <c r="T549" s="11">
        <f t="shared" si="178"/>
        <v>0</v>
      </c>
      <c r="U549" s="12" t="str">
        <f t="shared" si="179"/>
        <v xml:space="preserve"> </v>
      </c>
      <c r="V549" s="13">
        <f t="shared" si="180"/>
        <v>0</v>
      </c>
      <c r="W549" s="53">
        <f t="shared" si="181"/>
        <v>0</v>
      </c>
      <c r="X549" s="54">
        <f t="shared" si="182"/>
        <v>0</v>
      </c>
      <c r="Y549" s="15" t="str">
        <f t="shared" si="183"/>
        <v>-</v>
      </c>
      <c r="Z549" s="54" t="s">
        <v>797</v>
      </c>
      <c r="AA549" s="12">
        <v>0</v>
      </c>
      <c r="AB549" s="54" t="s">
        <v>797</v>
      </c>
      <c r="AC549" s="12">
        <v>0</v>
      </c>
      <c r="AD549" s="54" t="s">
        <v>797</v>
      </c>
      <c r="AE549" s="12">
        <v>0</v>
      </c>
      <c r="AF549" s="54" t="s">
        <v>797</v>
      </c>
      <c r="AG549" s="12">
        <v>0</v>
      </c>
      <c r="AH549" s="54" t="s">
        <v>797</v>
      </c>
      <c r="AI549" s="12">
        <v>0</v>
      </c>
      <c r="AJ549" s="54" t="s">
        <v>797</v>
      </c>
      <c r="AK549" s="12">
        <v>0</v>
      </c>
      <c r="AL549" s="54" t="s">
        <v>797</v>
      </c>
      <c r="AM549" s="12">
        <v>0</v>
      </c>
      <c r="AN549" s="54" t="s">
        <v>797</v>
      </c>
      <c r="AO549" s="12">
        <v>0</v>
      </c>
      <c r="AP549" s="183" t="s">
        <v>896</v>
      </c>
      <c r="AQ549" s="194">
        <v>3</v>
      </c>
      <c r="AR549" s="195" t="s">
        <v>797</v>
      </c>
      <c r="AS549" s="180">
        <v>0</v>
      </c>
      <c r="AT549" s="181">
        <v>3</v>
      </c>
      <c r="AU549" s="188">
        <v>0</v>
      </c>
      <c r="AV549" s="188">
        <v>0</v>
      </c>
      <c r="AW549" s="188" t="s">
        <v>797</v>
      </c>
      <c r="AX549" s="95" t="s">
        <v>897</v>
      </c>
      <c r="AY549" s="96" t="e">
        <v>#VALUE!</v>
      </c>
      <c r="AZ549" s="97">
        <v>0</v>
      </c>
    </row>
    <row r="550" spans="3:52" ht="15" customHeight="1" x14ac:dyDescent="0.25">
      <c r="C550" s="90">
        <f t="shared" si="184"/>
        <v>410</v>
      </c>
      <c r="D550" s="3" t="s">
        <v>571</v>
      </c>
      <c r="E550" s="225" t="str">
        <f>_xlfn.XLOOKUP(D550, '[1]Парный рейтинг'!$D$10:$D$826,'[1]Парный рейтинг'!$P$10:$P$826, "")</f>
        <v/>
      </c>
      <c r="F550" s="172" t="str">
        <f t="shared" si="167"/>
        <v/>
      </c>
      <c r="G550" s="207" t="e">
        <f t="shared" si="168"/>
        <v>#VALUE!</v>
      </c>
      <c r="H550" s="176" t="str">
        <f t="shared" si="185"/>
        <v/>
      </c>
      <c r="I550" s="27" t="str">
        <f t="shared" si="169"/>
        <v>3,0</v>
      </c>
      <c r="J550" s="208">
        <v>3</v>
      </c>
      <c r="K550" s="24" t="s">
        <v>797</v>
      </c>
      <c r="L550" s="2">
        <f t="shared" si="170"/>
        <v>0</v>
      </c>
      <c r="M550" s="5">
        <f t="shared" si="171"/>
        <v>3</v>
      </c>
      <c r="N550" s="196">
        <f t="shared" si="172"/>
        <v>0</v>
      </c>
      <c r="O550" s="196">
        <f t="shared" si="173"/>
        <v>0</v>
      </c>
      <c r="P550" s="17" t="str">
        <f t="shared" si="174"/>
        <v/>
      </c>
      <c r="Q550" s="16" t="str">
        <f t="shared" si="175"/>
        <v>n/a</v>
      </c>
      <c r="R550" s="10" t="e">
        <f t="shared" si="176"/>
        <v>#VALUE!</v>
      </c>
      <c r="S550" s="25">
        <f t="shared" si="177"/>
        <v>0</v>
      </c>
      <c r="T550" s="11">
        <f t="shared" si="178"/>
        <v>0</v>
      </c>
      <c r="U550" s="12" t="str">
        <f t="shared" si="179"/>
        <v xml:space="preserve"> </v>
      </c>
      <c r="V550" s="13">
        <f t="shared" si="180"/>
        <v>0</v>
      </c>
      <c r="W550" s="53">
        <f t="shared" si="181"/>
        <v>0</v>
      </c>
      <c r="X550" s="54">
        <f t="shared" si="182"/>
        <v>0</v>
      </c>
      <c r="Y550" s="15" t="str">
        <f t="shared" si="183"/>
        <v>-</v>
      </c>
      <c r="Z550" s="54" t="s">
        <v>797</v>
      </c>
      <c r="AA550" s="12">
        <v>0</v>
      </c>
      <c r="AB550" s="54" t="s">
        <v>797</v>
      </c>
      <c r="AC550" s="12">
        <v>0</v>
      </c>
      <c r="AD550" s="54" t="s">
        <v>797</v>
      </c>
      <c r="AE550" s="12">
        <v>0</v>
      </c>
      <c r="AF550" s="54" t="s">
        <v>797</v>
      </c>
      <c r="AG550" s="12">
        <v>0</v>
      </c>
      <c r="AH550" s="54" t="s">
        <v>797</v>
      </c>
      <c r="AI550" s="12">
        <v>0</v>
      </c>
      <c r="AJ550" s="54" t="s">
        <v>797</v>
      </c>
      <c r="AK550" s="12">
        <v>0</v>
      </c>
      <c r="AL550" s="54" t="s">
        <v>797</v>
      </c>
      <c r="AM550" s="12">
        <v>0</v>
      </c>
      <c r="AN550" s="54" t="s">
        <v>797</v>
      </c>
      <c r="AO550" s="12">
        <v>0</v>
      </c>
      <c r="AP550" s="183" t="s">
        <v>896</v>
      </c>
      <c r="AQ550" s="194">
        <v>3</v>
      </c>
      <c r="AR550" s="195" t="s">
        <v>797</v>
      </c>
      <c r="AS550" s="180">
        <v>0</v>
      </c>
      <c r="AT550" s="181">
        <v>3</v>
      </c>
      <c r="AU550" s="188">
        <v>0</v>
      </c>
      <c r="AV550" s="188">
        <v>0</v>
      </c>
      <c r="AW550" s="188" t="s">
        <v>797</v>
      </c>
      <c r="AX550" s="95" t="s">
        <v>897</v>
      </c>
      <c r="AY550" s="96" t="e">
        <v>#VALUE!</v>
      </c>
      <c r="AZ550" s="97">
        <v>0</v>
      </c>
    </row>
    <row r="551" spans="3:52" ht="15" customHeight="1" x14ac:dyDescent="0.25">
      <c r="C551" s="90">
        <f t="shared" si="184"/>
        <v>411</v>
      </c>
      <c r="D551" s="3" t="s">
        <v>572</v>
      </c>
      <c r="E551" s="225" t="str">
        <f>_xlfn.XLOOKUP(D551, '[1]Парный рейтинг'!$D$10:$D$826,'[1]Парный рейтинг'!$P$10:$P$826, "")</f>
        <v/>
      </c>
      <c r="F551" s="172" t="str">
        <f t="shared" si="167"/>
        <v/>
      </c>
      <c r="G551" s="207" t="e">
        <f t="shared" si="168"/>
        <v>#VALUE!</v>
      </c>
      <c r="H551" s="176" t="str">
        <f t="shared" si="185"/>
        <v/>
      </c>
      <c r="I551" s="27" t="str">
        <f t="shared" si="169"/>
        <v>3,0</v>
      </c>
      <c r="J551" s="208">
        <v>3</v>
      </c>
      <c r="K551" s="24" t="s">
        <v>797</v>
      </c>
      <c r="L551" s="2">
        <f t="shared" si="170"/>
        <v>0</v>
      </c>
      <c r="M551" s="5">
        <f t="shared" si="171"/>
        <v>3</v>
      </c>
      <c r="N551" s="196">
        <f t="shared" si="172"/>
        <v>0</v>
      </c>
      <c r="O551" s="196">
        <f t="shared" si="173"/>
        <v>0</v>
      </c>
      <c r="P551" s="17" t="str">
        <f t="shared" si="174"/>
        <v/>
      </c>
      <c r="Q551" s="16" t="str">
        <f t="shared" si="175"/>
        <v>n/a</v>
      </c>
      <c r="R551" s="10" t="e">
        <f t="shared" si="176"/>
        <v>#VALUE!</v>
      </c>
      <c r="S551" s="25">
        <f t="shared" si="177"/>
        <v>0</v>
      </c>
      <c r="T551" s="11">
        <f t="shared" si="178"/>
        <v>0</v>
      </c>
      <c r="U551" s="12" t="str">
        <f t="shared" si="179"/>
        <v xml:space="preserve"> </v>
      </c>
      <c r="V551" s="13">
        <f t="shared" si="180"/>
        <v>0</v>
      </c>
      <c r="W551" s="53">
        <f t="shared" si="181"/>
        <v>0</v>
      </c>
      <c r="X551" s="54">
        <f t="shared" si="182"/>
        <v>0</v>
      </c>
      <c r="Y551" s="15" t="str">
        <f t="shared" si="183"/>
        <v>-</v>
      </c>
      <c r="Z551" s="54" t="s">
        <v>797</v>
      </c>
      <c r="AA551" s="12">
        <v>0</v>
      </c>
      <c r="AB551" s="54" t="s">
        <v>797</v>
      </c>
      <c r="AC551" s="12">
        <v>0</v>
      </c>
      <c r="AD551" s="54" t="s">
        <v>797</v>
      </c>
      <c r="AE551" s="12">
        <v>0</v>
      </c>
      <c r="AF551" s="54" t="s">
        <v>797</v>
      </c>
      <c r="AG551" s="12">
        <v>0</v>
      </c>
      <c r="AH551" s="54" t="s">
        <v>797</v>
      </c>
      <c r="AI551" s="12">
        <v>0</v>
      </c>
      <c r="AJ551" s="54" t="s">
        <v>797</v>
      </c>
      <c r="AK551" s="12">
        <v>0</v>
      </c>
      <c r="AL551" s="54" t="s">
        <v>797</v>
      </c>
      <c r="AM551" s="12">
        <v>0</v>
      </c>
      <c r="AN551" s="54" t="s">
        <v>797</v>
      </c>
      <c r="AO551" s="12">
        <v>0</v>
      </c>
      <c r="AP551" s="183" t="s">
        <v>896</v>
      </c>
      <c r="AQ551" s="194">
        <v>3</v>
      </c>
      <c r="AR551" s="195" t="s">
        <v>797</v>
      </c>
      <c r="AS551" s="180">
        <v>0</v>
      </c>
      <c r="AT551" s="181">
        <v>3</v>
      </c>
      <c r="AU551" s="188">
        <v>0</v>
      </c>
      <c r="AV551" s="188">
        <v>0</v>
      </c>
      <c r="AW551" s="188" t="s">
        <v>797</v>
      </c>
      <c r="AX551" s="95" t="s">
        <v>897</v>
      </c>
      <c r="AY551" s="96" t="e">
        <v>#VALUE!</v>
      </c>
      <c r="AZ551" s="97">
        <v>0</v>
      </c>
    </row>
    <row r="552" spans="3:52" ht="15" customHeight="1" x14ac:dyDescent="0.25">
      <c r="C552" s="90">
        <f t="shared" si="184"/>
        <v>412</v>
      </c>
      <c r="D552" s="3" t="s">
        <v>383</v>
      </c>
      <c r="E552" s="225" t="str">
        <f>_xlfn.XLOOKUP(D552, '[1]Парный рейтинг'!$D$10:$D$826,'[1]Парный рейтинг'!$P$10:$P$826, "")</f>
        <v/>
      </c>
      <c r="F552" s="172" t="str">
        <f t="shared" si="167"/>
        <v/>
      </c>
      <c r="G552" s="207" t="e">
        <f t="shared" si="168"/>
        <v>#VALUE!</v>
      </c>
      <c r="H552" s="176" t="str">
        <f t="shared" si="185"/>
        <v/>
      </c>
      <c r="I552" s="28" t="str">
        <f t="shared" si="169"/>
        <v>3,0</v>
      </c>
      <c r="J552" s="208">
        <v>3</v>
      </c>
      <c r="K552" s="24" t="s">
        <v>797</v>
      </c>
      <c r="L552" s="2">
        <f t="shared" si="170"/>
        <v>0</v>
      </c>
      <c r="M552" s="5">
        <f t="shared" si="171"/>
        <v>3</v>
      </c>
      <c r="N552" s="196">
        <f t="shared" si="172"/>
        <v>0</v>
      </c>
      <c r="O552" s="196">
        <f t="shared" si="173"/>
        <v>0</v>
      </c>
      <c r="P552" s="17" t="str">
        <f t="shared" si="174"/>
        <v/>
      </c>
      <c r="Q552" s="16" t="str">
        <f t="shared" si="175"/>
        <v>n/a</v>
      </c>
      <c r="R552" s="10" t="e">
        <f t="shared" si="176"/>
        <v>#VALUE!</v>
      </c>
      <c r="S552" s="25">
        <f t="shared" si="177"/>
        <v>0</v>
      </c>
      <c r="T552" s="11">
        <f t="shared" si="178"/>
        <v>0</v>
      </c>
      <c r="U552" s="12" t="str">
        <f t="shared" si="179"/>
        <v xml:space="preserve"> </v>
      </c>
      <c r="V552" s="13">
        <f t="shared" si="180"/>
        <v>0</v>
      </c>
      <c r="W552" s="53">
        <f t="shared" si="181"/>
        <v>0</v>
      </c>
      <c r="X552" s="54">
        <f t="shared" si="182"/>
        <v>0</v>
      </c>
      <c r="Y552" s="15" t="str">
        <f t="shared" si="183"/>
        <v>-</v>
      </c>
      <c r="Z552" s="54" t="s">
        <v>797</v>
      </c>
      <c r="AA552" s="12">
        <v>0</v>
      </c>
      <c r="AB552" s="54" t="s">
        <v>797</v>
      </c>
      <c r="AC552" s="12">
        <v>0</v>
      </c>
      <c r="AD552" s="54" t="s">
        <v>797</v>
      </c>
      <c r="AE552" s="12">
        <v>0</v>
      </c>
      <c r="AF552" s="54" t="s">
        <v>797</v>
      </c>
      <c r="AG552" s="12">
        <v>0</v>
      </c>
      <c r="AH552" s="54" t="s">
        <v>797</v>
      </c>
      <c r="AI552" s="12">
        <v>0</v>
      </c>
      <c r="AJ552" s="54" t="s">
        <v>797</v>
      </c>
      <c r="AK552" s="12">
        <v>0</v>
      </c>
      <c r="AL552" s="54" t="s">
        <v>797</v>
      </c>
      <c r="AM552" s="12">
        <v>0</v>
      </c>
      <c r="AN552" s="54" t="s">
        <v>797</v>
      </c>
      <c r="AO552" s="12">
        <v>0</v>
      </c>
      <c r="AP552" s="185" t="s">
        <v>896</v>
      </c>
      <c r="AQ552" s="194">
        <v>3</v>
      </c>
      <c r="AR552" s="195" t="s">
        <v>797</v>
      </c>
      <c r="AS552" s="180">
        <v>0</v>
      </c>
      <c r="AT552" s="181">
        <v>3</v>
      </c>
      <c r="AU552" s="188">
        <v>0</v>
      </c>
      <c r="AV552" s="188">
        <v>0</v>
      </c>
      <c r="AW552" s="188" t="s">
        <v>797</v>
      </c>
      <c r="AX552" s="95" t="s">
        <v>897</v>
      </c>
      <c r="AY552" s="96" t="e">
        <v>#VALUE!</v>
      </c>
      <c r="AZ552" s="97">
        <v>0</v>
      </c>
    </row>
    <row r="553" spans="3:52" ht="15" customHeight="1" x14ac:dyDescent="0.25">
      <c r="C553" s="90">
        <f t="shared" si="184"/>
        <v>413</v>
      </c>
      <c r="D553" s="3" t="s">
        <v>573</v>
      </c>
      <c r="E553" s="225" t="str">
        <f>_xlfn.XLOOKUP(D553, '[1]Парный рейтинг'!$D$10:$D$826,'[1]Парный рейтинг'!$P$10:$P$826, "")</f>
        <v/>
      </c>
      <c r="F553" s="172" t="str">
        <f t="shared" si="167"/>
        <v/>
      </c>
      <c r="G553" s="207" t="e">
        <f t="shared" si="168"/>
        <v>#VALUE!</v>
      </c>
      <c r="H553" s="176" t="str">
        <f t="shared" si="185"/>
        <v/>
      </c>
      <c r="I553" s="27" t="str">
        <f t="shared" si="169"/>
        <v>3,0</v>
      </c>
      <c r="J553" s="208">
        <v>3</v>
      </c>
      <c r="K553" s="24" t="s">
        <v>797</v>
      </c>
      <c r="L553" s="2">
        <f t="shared" si="170"/>
        <v>0</v>
      </c>
      <c r="M553" s="5">
        <f t="shared" si="171"/>
        <v>3</v>
      </c>
      <c r="N553" s="196">
        <f t="shared" si="172"/>
        <v>0</v>
      </c>
      <c r="O553" s="196">
        <f t="shared" si="173"/>
        <v>0</v>
      </c>
      <c r="P553" s="17" t="str">
        <f t="shared" si="174"/>
        <v/>
      </c>
      <c r="Q553" s="16" t="str">
        <f t="shared" si="175"/>
        <v>n/a</v>
      </c>
      <c r="R553" s="10" t="e">
        <f t="shared" si="176"/>
        <v>#VALUE!</v>
      </c>
      <c r="S553" s="25">
        <f t="shared" si="177"/>
        <v>0</v>
      </c>
      <c r="T553" s="11">
        <f t="shared" si="178"/>
        <v>0</v>
      </c>
      <c r="U553" s="12" t="str">
        <f t="shared" si="179"/>
        <v xml:space="preserve"> </v>
      </c>
      <c r="V553" s="13">
        <f t="shared" si="180"/>
        <v>0</v>
      </c>
      <c r="W553" s="53">
        <f t="shared" si="181"/>
        <v>0</v>
      </c>
      <c r="X553" s="54">
        <f t="shared" si="182"/>
        <v>0</v>
      </c>
      <c r="Y553" s="15" t="str">
        <f t="shared" si="183"/>
        <v>-</v>
      </c>
      <c r="Z553" s="54" t="s">
        <v>797</v>
      </c>
      <c r="AA553" s="12">
        <v>0</v>
      </c>
      <c r="AB553" s="54" t="s">
        <v>797</v>
      </c>
      <c r="AC553" s="12">
        <v>0</v>
      </c>
      <c r="AD553" s="54" t="s">
        <v>797</v>
      </c>
      <c r="AE553" s="12">
        <v>0</v>
      </c>
      <c r="AF553" s="54" t="s">
        <v>797</v>
      </c>
      <c r="AG553" s="12">
        <v>0</v>
      </c>
      <c r="AH553" s="54" t="s">
        <v>797</v>
      </c>
      <c r="AI553" s="12">
        <v>0</v>
      </c>
      <c r="AJ553" s="54" t="s">
        <v>797</v>
      </c>
      <c r="AK553" s="12">
        <v>0</v>
      </c>
      <c r="AL553" s="54" t="s">
        <v>797</v>
      </c>
      <c r="AM553" s="12">
        <v>0</v>
      </c>
      <c r="AN553" s="54" t="s">
        <v>797</v>
      </c>
      <c r="AO553" s="12">
        <v>0</v>
      </c>
      <c r="AP553" s="183" t="s">
        <v>896</v>
      </c>
      <c r="AQ553" s="194">
        <v>3</v>
      </c>
      <c r="AR553" s="195" t="s">
        <v>797</v>
      </c>
      <c r="AS553" s="180">
        <v>0</v>
      </c>
      <c r="AT553" s="181">
        <v>3</v>
      </c>
      <c r="AU553" s="188">
        <v>0</v>
      </c>
      <c r="AV553" s="188">
        <v>0</v>
      </c>
      <c r="AW553" s="188" t="s">
        <v>797</v>
      </c>
      <c r="AX553" s="95" t="s">
        <v>897</v>
      </c>
      <c r="AY553" s="96" t="e">
        <v>#VALUE!</v>
      </c>
      <c r="AZ553" s="97">
        <v>0</v>
      </c>
    </row>
    <row r="554" spans="3:52" ht="15" customHeight="1" x14ac:dyDescent="0.25">
      <c r="C554" s="90">
        <f t="shared" si="184"/>
        <v>414</v>
      </c>
      <c r="D554" s="3" t="s">
        <v>853</v>
      </c>
      <c r="E554" s="225" t="str">
        <f>_xlfn.XLOOKUP(D554, '[1]Парный рейтинг'!$D$10:$D$826,'[1]Парный рейтинг'!$P$10:$P$826, "")</f>
        <v/>
      </c>
      <c r="F554" s="172" t="str">
        <f t="shared" si="167"/>
        <v/>
      </c>
      <c r="G554" s="207" t="e">
        <f t="shared" si="168"/>
        <v>#VALUE!</v>
      </c>
      <c r="H554" s="176" t="str">
        <f t="shared" si="185"/>
        <v/>
      </c>
      <c r="I554" s="27" t="str">
        <f t="shared" si="169"/>
        <v>3,0</v>
      </c>
      <c r="J554" s="208">
        <v>3</v>
      </c>
      <c r="K554" s="24" t="s">
        <v>797</v>
      </c>
      <c r="L554" s="2">
        <f t="shared" si="170"/>
        <v>0</v>
      </c>
      <c r="M554" s="5">
        <f t="shared" si="171"/>
        <v>3</v>
      </c>
      <c r="N554" s="196">
        <f t="shared" si="172"/>
        <v>0</v>
      </c>
      <c r="O554" s="196">
        <f t="shared" si="173"/>
        <v>0</v>
      </c>
      <c r="P554" s="17" t="str">
        <f t="shared" si="174"/>
        <v/>
      </c>
      <c r="Q554" s="16" t="str">
        <f t="shared" si="175"/>
        <v>n/a</v>
      </c>
      <c r="R554" s="10" t="e">
        <f t="shared" si="176"/>
        <v>#VALUE!</v>
      </c>
      <c r="S554" s="25">
        <f t="shared" si="177"/>
        <v>0</v>
      </c>
      <c r="T554" s="11">
        <f t="shared" si="178"/>
        <v>0</v>
      </c>
      <c r="U554" s="12" t="str">
        <f t="shared" si="179"/>
        <v xml:space="preserve"> </v>
      </c>
      <c r="V554" s="13">
        <f t="shared" si="180"/>
        <v>0</v>
      </c>
      <c r="W554" s="53">
        <f t="shared" si="181"/>
        <v>0</v>
      </c>
      <c r="X554" s="54">
        <f t="shared" si="182"/>
        <v>0</v>
      </c>
      <c r="Y554" s="15" t="str">
        <f t="shared" si="183"/>
        <v>-</v>
      </c>
      <c r="Z554" s="54" t="s">
        <v>797</v>
      </c>
      <c r="AA554" s="12">
        <v>0</v>
      </c>
      <c r="AB554" s="54" t="s">
        <v>797</v>
      </c>
      <c r="AC554" s="12">
        <v>0</v>
      </c>
      <c r="AD554" s="54" t="s">
        <v>797</v>
      </c>
      <c r="AE554" s="12">
        <v>0</v>
      </c>
      <c r="AF554" s="54" t="s">
        <v>797</v>
      </c>
      <c r="AG554" s="12">
        <v>0</v>
      </c>
      <c r="AH554" s="54" t="s">
        <v>797</v>
      </c>
      <c r="AI554" s="12">
        <v>0</v>
      </c>
      <c r="AJ554" s="54" t="s">
        <v>797</v>
      </c>
      <c r="AK554" s="12">
        <v>0</v>
      </c>
      <c r="AL554" s="54" t="s">
        <v>797</v>
      </c>
      <c r="AM554" s="12">
        <v>0</v>
      </c>
      <c r="AN554" s="54" t="s">
        <v>797</v>
      </c>
      <c r="AO554" s="12">
        <v>0</v>
      </c>
      <c r="AP554" s="183" t="s">
        <v>896</v>
      </c>
      <c r="AQ554" s="194">
        <v>3</v>
      </c>
      <c r="AR554" s="195" t="s">
        <v>797</v>
      </c>
      <c r="AS554" s="180">
        <v>0</v>
      </c>
      <c r="AT554" s="181">
        <v>3</v>
      </c>
      <c r="AU554" s="188">
        <v>0</v>
      </c>
      <c r="AV554" s="188">
        <v>0</v>
      </c>
      <c r="AW554" s="188" t="s">
        <v>797</v>
      </c>
      <c r="AX554" s="95" t="s">
        <v>897</v>
      </c>
      <c r="AY554" s="96" t="e">
        <v>#VALUE!</v>
      </c>
      <c r="AZ554" s="97">
        <v>0</v>
      </c>
    </row>
    <row r="555" spans="3:52" ht="15" customHeight="1" x14ac:dyDescent="0.25">
      <c r="C555" s="90">
        <f t="shared" si="184"/>
        <v>415</v>
      </c>
      <c r="D555" s="3" t="s">
        <v>852</v>
      </c>
      <c r="E555" s="225" t="str">
        <f>_xlfn.XLOOKUP(D555, '[1]Парный рейтинг'!$D$10:$D$826,'[1]Парный рейтинг'!$P$10:$P$826, "")</f>
        <v/>
      </c>
      <c r="F555" s="172" t="str">
        <f t="shared" si="167"/>
        <v/>
      </c>
      <c r="G555" s="207" t="e">
        <f t="shared" si="168"/>
        <v>#VALUE!</v>
      </c>
      <c r="H555" s="176" t="str">
        <f t="shared" si="185"/>
        <v/>
      </c>
      <c r="I555" s="27" t="str">
        <f t="shared" si="169"/>
        <v>3,0</v>
      </c>
      <c r="J555" s="208">
        <v>3</v>
      </c>
      <c r="K555" s="24" t="s">
        <v>797</v>
      </c>
      <c r="L555" s="2">
        <f t="shared" si="170"/>
        <v>0</v>
      </c>
      <c r="M555" s="5">
        <f t="shared" si="171"/>
        <v>3</v>
      </c>
      <c r="N555" s="196">
        <f t="shared" si="172"/>
        <v>0</v>
      </c>
      <c r="O555" s="196">
        <f t="shared" si="173"/>
        <v>0</v>
      </c>
      <c r="P555" s="17" t="str">
        <f t="shared" si="174"/>
        <v/>
      </c>
      <c r="Q555" s="16" t="str">
        <f t="shared" si="175"/>
        <v>n/a</v>
      </c>
      <c r="R555" s="10" t="e">
        <f t="shared" si="176"/>
        <v>#VALUE!</v>
      </c>
      <c r="S555" s="25">
        <f t="shared" si="177"/>
        <v>0</v>
      </c>
      <c r="T555" s="11">
        <f t="shared" si="178"/>
        <v>0</v>
      </c>
      <c r="U555" s="12" t="str">
        <f t="shared" si="179"/>
        <v xml:space="preserve"> </v>
      </c>
      <c r="V555" s="13">
        <f t="shared" si="180"/>
        <v>0</v>
      </c>
      <c r="W555" s="53">
        <f t="shared" si="181"/>
        <v>0</v>
      </c>
      <c r="X555" s="54">
        <f t="shared" si="182"/>
        <v>0</v>
      </c>
      <c r="Y555" s="15" t="str">
        <f t="shared" si="183"/>
        <v>-</v>
      </c>
      <c r="Z555" s="54" t="s">
        <v>797</v>
      </c>
      <c r="AA555" s="12">
        <v>0</v>
      </c>
      <c r="AB555" s="54" t="s">
        <v>797</v>
      </c>
      <c r="AC555" s="12">
        <v>0</v>
      </c>
      <c r="AD555" s="54" t="s">
        <v>797</v>
      </c>
      <c r="AE555" s="12">
        <v>0</v>
      </c>
      <c r="AF555" s="54" t="s">
        <v>797</v>
      </c>
      <c r="AG555" s="12">
        <v>0</v>
      </c>
      <c r="AH555" s="54" t="s">
        <v>797</v>
      </c>
      <c r="AI555" s="12">
        <v>0</v>
      </c>
      <c r="AJ555" s="54" t="s">
        <v>797</v>
      </c>
      <c r="AK555" s="12">
        <v>0</v>
      </c>
      <c r="AL555" s="54" t="s">
        <v>797</v>
      </c>
      <c r="AM555" s="12">
        <v>0</v>
      </c>
      <c r="AN555" s="54" t="s">
        <v>797</v>
      </c>
      <c r="AO555" s="12">
        <v>0</v>
      </c>
      <c r="AP555" s="183" t="s">
        <v>896</v>
      </c>
      <c r="AQ555" s="194">
        <v>3</v>
      </c>
      <c r="AR555" s="195" t="s">
        <v>797</v>
      </c>
      <c r="AS555" s="180">
        <v>0</v>
      </c>
      <c r="AT555" s="181">
        <v>3</v>
      </c>
      <c r="AU555" s="188">
        <v>0</v>
      </c>
      <c r="AV555" s="188">
        <v>0</v>
      </c>
      <c r="AW555" s="188" t="s">
        <v>797</v>
      </c>
      <c r="AX555" s="95" t="s">
        <v>897</v>
      </c>
      <c r="AY555" s="96" t="e">
        <v>#VALUE!</v>
      </c>
      <c r="AZ555" s="97">
        <v>0</v>
      </c>
    </row>
    <row r="556" spans="3:52" ht="15" customHeight="1" x14ac:dyDescent="0.25">
      <c r="C556" s="90">
        <f t="shared" si="184"/>
        <v>416</v>
      </c>
      <c r="D556" s="3" t="s">
        <v>574</v>
      </c>
      <c r="E556" s="225" t="str">
        <f>_xlfn.XLOOKUP(D556, '[1]Парный рейтинг'!$D$10:$D$826,'[1]Парный рейтинг'!$P$10:$P$826, "")</f>
        <v/>
      </c>
      <c r="F556" s="172" t="str">
        <f t="shared" si="167"/>
        <v/>
      </c>
      <c r="G556" s="207" t="e">
        <f t="shared" si="168"/>
        <v>#VALUE!</v>
      </c>
      <c r="H556" s="176" t="str">
        <f t="shared" si="185"/>
        <v/>
      </c>
      <c r="I556" s="27" t="str">
        <f t="shared" si="169"/>
        <v>3,0</v>
      </c>
      <c r="J556" s="208">
        <v>3</v>
      </c>
      <c r="K556" s="24" t="s">
        <v>797</v>
      </c>
      <c r="L556" s="2">
        <f t="shared" si="170"/>
        <v>0</v>
      </c>
      <c r="M556" s="5">
        <f t="shared" si="171"/>
        <v>3</v>
      </c>
      <c r="N556" s="196">
        <f t="shared" si="172"/>
        <v>0</v>
      </c>
      <c r="O556" s="196">
        <f t="shared" si="173"/>
        <v>0</v>
      </c>
      <c r="P556" s="17" t="str">
        <f t="shared" si="174"/>
        <v/>
      </c>
      <c r="Q556" s="16" t="str">
        <f t="shared" si="175"/>
        <v>n/a</v>
      </c>
      <c r="R556" s="10" t="e">
        <f t="shared" si="176"/>
        <v>#VALUE!</v>
      </c>
      <c r="S556" s="25">
        <f t="shared" si="177"/>
        <v>0</v>
      </c>
      <c r="T556" s="11">
        <f t="shared" si="178"/>
        <v>0</v>
      </c>
      <c r="U556" s="12" t="str">
        <f t="shared" si="179"/>
        <v xml:space="preserve"> </v>
      </c>
      <c r="V556" s="13">
        <f t="shared" si="180"/>
        <v>0</v>
      </c>
      <c r="W556" s="53">
        <f t="shared" si="181"/>
        <v>0</v>
      </c>
      <c r="X556" s="54">
        <f t="shared" si="182"/>
        <v>0</v>
      </c>
      <c r="Y556" s="15" t="str">
        <f t="shared" si="183"/>
        <v>-</v>
      </c>
      <c r="Z556" s="54" t="s">
        <v>797</v>
      </c>
      <c r="AA556" s="12">
        <v>0</v>
      </c>
      <c r="AB556" s="54" t="s">
        <v>797</v>
      </c>
      <c r="AC556" s="12">
        <v>0</v>
      </c>
      <c r="AD556" s="54" t="s">
        <v>797</v>
      </c>
      <c r="AE556" s="12">
        <v>0</v>
      </c>
      <c r="AF556" s="54" t="s">
        <v>797</v>
      </c>
      <c r="AG556" s="12">
        <v>0</v>
      </c>
      <c r="AH556" s="54" t="s">
        <v>797</v>
      </c>
      <c r="AI556" s="12">
        <v>0</v>
      </c>
      <c r="AJ556" s="54" t="s">
        <v>797</v>
      </c>
      <c r="AK556" s="12">
        <v>0</v>
      </c>
      <c r="AL556" s="54" t="s">
        <v>797</v>
      </c>
      <c r="AM556" s="12">
        <v>0</v>
      </c>
      <c r="AN556" s="54" t="s">
        <v>797</v>
      </c>
      <c r="AO556" s="12">
        <v>0</v>
      </c>
      <c r="AP556" s="183" t="s">
        <v>896</v>
      </c>
      <c r="AQ556" s="194">
        <v>3</v>
      </c>
      <c r="AR556" s="195" t="s">
        <v>797</v>
      </c>
      <c r="AS556" s="180">
        <v>0</v>
      </c>
      <c r="AT556" s="181">
        <v>3</v>
      </c>
      <c r="AU556" s="188">
        <v>0</v>
      </c>
      <c r="AV556" s="188">
        <v>0</v>
      </c>
      <c r="AW556" s="188" t="s">
        <v>797</v>
      </c>
      <c r="AX556" s="95" t="s">
        <v>897</v>
      </c>
      <c r="AY556" s="96" t="e">
        <v>#VALUE!</v>
      </c>
      <c r="AZ556" s="97">
        <v>0</v>
      </c>
    </row>
    <row r="557" spans="3:52" ht="15" customHeight="1" x14ac:dyDescent="0.25">
      <c r="C557" s="90">
        <f t="shared" si="184"/>
        <v>417</v>
      </c>
      <c r="D557" s="3" t="s">
        <v>347</v>
      </c>
      <c r="E557" s="225" t="str">
        <f>_xlfn.XLOOKUP(D557, '[1]Парный рейтинг'!$D$10:$D$826,'[1]Парный рейтинг'!$P$10:$P$826, "")</f>
        <v/>
      </c>
      <c r="F557" s="172" t="str">
        <f t="shared" si="167"/>
        <v/>
      </c>
      <c r="G557" s="207" t="e">
        <f t="shared" si="168"/>
        <v>#VALUE!</v>
      </c>
      <c r="H557" s="176" t="str">
        <f t="shared" si="185"/>
        <v/>
      </c>
      <c r="I557" s="27" t="str">
        <f t="shared" si="169"/>
        <v>3,0</v>
      </c>
      <c r="J557" s="208">
        <v>3</v>
      </c>
      <c r="K557" s="24" t="s">
        <v>797</v>
      </c>
      <c r="L557" s="2">
        <f t="shared" si="170"/>
        <v>0</v>
      </c>
      <c r="M557" s="5">
        <f t="shared" si="171"/>
        <v>3</v>
      </c>
      <c r="N557" s="196">
        <f t="shared" si="172"/>
        <v>0</v>
      </c>
      <c r="O557" s="196">
        <f t="shared" si="173"/>
        <v>0</v>
      </c>
      <c r="P557" s="17" t="str">
        <f t="shared" si="174"/>
        <v/>
      </c>
      <c r="Q557" s="16" t="str">
        <f t="shared" si="175"/>
        <v>n/a</v>
      </c>
      <c r="R557" s="10" t="e">
        <f t="shared" si="176"/>
        <v>#VALUE!</v>
      </c>
      <c r="S557" s="25">
        <f t="shared" si="177"/>
        <v>0</v>
      </c>
      <c r="T557" s="11">
        <f t="shared" si="178"/>
        <v>0</v>
      </c>
      <c r="U557" s="12" t="str">
        <f t="shared" si="179"/>
        <v xml:space="preserve"> </v>
      </c>
      <c r="V557" s="13">
        <f t="shared" si="180"/>
        <v>0</v>
      </c>
      <c r="W557" s="53">
        <f t="shared" si="181"/>
        <v>0</v>
      </c>
      <c r="X557" s="54">
        <f t="shared" si="182"/>
        <v>0</v>
      </c>
      <c r="Y557" s="15" t="str">
        <f t="shared" si="183"/>
        <v>-</v>
      </c>
      <c r="Z557" s="54" t="s">
        <v>797</v>
      </c>
      <c r="AA557" s="12">
        <v>0</v>
      </c>
      <c r="AB557" s="54" t="s">
        <v>797</v>
      </c>
      <c r="AC557" s="12">
        <v>0</v>
      </c>
      <c r="AD557" s="54" t="s">
        <v>797</v>
      </c>
      <c r="AE557" s="12">
        <v>0</v>
      </c>
      <c r="AF557" s="54" t="s">
        <v>797</v>
      </c>
      <c r="AG557" s="12">
        <v>0</v>
      </c>
      <c r="AH557" s="54" t="s">
        <v>797</v>
      </c>
      <c r="AI557" s="12">
        <v>0</v>
      </c>
      <c r="AJ557" s="54" t="s">
        <v>797</v>
      </c>
      <c r="AK557" s="12">
        <v>0</v>
      </c>
      <c r="AL557" s="54" t="s">
        <v>797</v>
      </c>
      <c r="AM557" s="12">
        <v>0</v>
      </c>
      <c r="AN557" s="54" t="s">
        <v>797</v>
      </c>
      <c r="AO557" s="12">
        <v>0</v>
      </c>
      <c r="AP557" s="183" t="s">
        <v>896</v>
      </c>
      <c r="AQ557" s="194">
        <v>3</v>
      </c>
      <c r="AR557" s="195" t="s">
        <v>797</v>
      </c>
      <c r="AS557" s="180">
        <v>0</v>
      </c>
      <c r="AT557" s="181">
        <v>3</v>
      </c>
      <c r="AU557" s="188">
        <v>0</v>
      </c>
      <c r="AV557" s="188">
        <v>0</v>
      </c>
      <c r="AW557" s="188" t="s">
        <v>797</v>
      </c>
      <c r="AX557" s="95" t="s">
        <v>897</v>
      </c>
      <c r="AY557" s="96" t="e">
        <v>#VALUE!</v>
      </c>
      <c r="AZ557" s="97">
        <v>0</v>
      </c>
    </row>
    <row r="558" spans="3:52" ht="15" customHeight="1" x14ac:dyDescent="0.25">
      <c r="C558" s="90">
        <f t="shared" si="184"/>
        <v>418</v>
      </c>
      <c r="D558" s="3" t="s">
        <v>575</v>
      </c>
      <c r="E558" s="225" t="str">
        <f>_xlfn.XLOOKUP(D558, '[1]Парный рейтинг'!$D$10:$D$826,'[1]Парный рейтинг'!$P$10:$P$826, "")</f>
        <v/>
      </c>
      <c r="F558" s="172" t="str">
        <f t="shared" si="167"/>
        <v/>
      </c>
      <c r="G558" s="207" t="e">
        <f t="shared" si="168"/>
        <v>#VALUE!</v>
      </c>
      <c r="H558" s="176" t="str">
        <f t="shared" si="185"/>
        <v/>
      </c>
      <c r="I558" s="27" t="str">
        <f t="shared" si="169"/>
        <v>3,0</v>
      </c>
      <c r="J558" s="208">
        <v>3</v>
      </c>
      <c r="K558" s="24" t="s">
        <v>797</v>
      </c>
      <c r="L558" s="2">
        <f t="shared" si="170"/>
        <v>0</v>
      </c>
      <c r="M558" s="5">
        <f t="shared" si="171"/>
        <v>3</v>
      </c>
      <c r="N558" s="196">
        <f t="shared" si="172"/>
        <v>0</v>
      </c>
      <c r="O558" s="196">
        <f t="shared" si="173"/>
        <v>0</v>
      </c>
      <c r="P558" s="17" t="str">
        <f t="shared" si="174"/>
        <v/>
      </c>
      <c r="Q558" s="16" t="str">
        <f t="shared" si="175"/>
        <v>n/a</v>
      </c>
      <c r="R558" s="10" t="e">
        <f t="shared" si="176"/>
        <v>#VALUE!</v>
      </c>
      <c r="S558" s="25">
        <f t="shared" si="177"/>
        <v>0</v>
      </c>
      <c r="T558" s="11">
        <f t="shared" si="178"/>
        <v>0</v>
      </c>
      <c r="U558" s="12" t="str">
        <f t="shared" si="179"/>
        <v xml:space="preserve"> </v>
      </c>
      <c r="V558" s="13">
        <f t="shared" si="180"/>
        <v>0</v>
      </c>
      <c r="W558" s="53">
        <f t="shared" si="181"/>
        <v>0</v>
      </c>
      <c r="X558" s="54">
        <f t="shared" si="182"/>
        <v>0</v>
      </c>
      <c r="Y558" s="15" t="str">
        <f t="shared" si="183"/>
        <v>-</v>
      </c>
      <c r="Z558" s="54" t="s">
        <v>797</v>
      </c>
      <c r="AA558" s="12">
        <v>0</v>
      </c>
      <c r="AB558" s="54" t="s">
        <v>797</v>
      </c>
      <c r="AC558" s="12">
        <v>0</v>
      </c>
      <c r="AD558" s="54" t="s">
        <v>797</v>
      </c>
      <c r="AE558" s="12">
        <v>0</v>
      </c>
      <c r="AF558" s="54" t="s">
        <v>797</v>
      </c>
      <c r="AG558" s="12">
        <v>0</v>
      </c>
      <c r="AH558" s="54" t="s">
        <v>797</v>
      </c>
      <c r="AI558" s="12">
        <v>0</v>
      </c>
      <c r="AJ558" s="54" t="s">
        <v>797</v>
      </c>
      <c r="AK558" s="12">
        <v>0</v>
      </c>
      <c r="AL558" s="54" t="s">
        <v>797</v>
      </c>
      <c r="AM558" s="12">
        <v>0</v>
      </c>
      <c r="AN558" s="54" t="s">
        <v>797</v>
      </c>
      <c r="AO558" s="12">
        <v>0</v>
      </c>
      <c r="AP558" s="183" t="s">
        <v>896</v>
      </c>
      <c r="AQ558" s="194">
        <v>3</v>
      </c>
      <c r="AR558" s="195" t="s">
        <v>797</v>
      </c>
      <c r="AS558" s="180">
        <v>0</v>
      </c>
      <c r="AT558" s="181">
        <v>3</v>
      </c>
      <c r="AU558" s="188">
        <v>0</v>
      </c>
      <c r="AV558" s="188">
        <v>0</v>
      </c>
      <c r="AW558" s="188" t="s">
        <v>797</v>
      </c>
      <c r="AX558" s="95" t="s">
        <v>897</v>
      </c>
      <c r="AY558" s="96" t="e">
        <v>#VALUE!</v>
      </c>
      <c r="AZ558" s="97">
        <v>0</v>
      </c>
    </row>
    <row r="559" spans="3:52" ht="15" customHeight="1" x14ac:dyDescent="0.25">
      <c r="C559" s="90">
        <f t="shared" si="184"/>
        <v>419</v>
      </c>
      <c r="D559" s="3" t="s">
        <v>481</v>
      </c>
      <c r="E559" s="225" t="str">
        <f>_xlfn.XLOOKUP(D559, '[1]Парный рейтинг'!$D$10:$D$826,'[1]Парный рейтинг'!$P$10:$P$826, "")</f>
        <v/>
      </c>
      <c r="F559" s="172" t="str">
        <f t="shared" si="167"/>
        <v/>
      </c>
      <c r="G559" s="207" t="e">
        <f t="shared" si="168"/>
        <v>#VALUE!</v>
      </c>
      <c r="H559" s="176" t="str">
        <f t="shared" si="185"/>
        <v/>
      </c>
      <c r="I559" s="27" t="str">
        <f t="shared" si="169"/>
        <v>3,0</v>
      </c>
      <c r="J559" s="208">
        <v>3</v>
      </c>
      <c r="K559" s="24" t="s">
        <v>797</v>
      </c>
      <c r="L559" s="2">
        <f t="shared" si="170"/>
        <v>0</v>
      </c>
      <c r="M559" s="5">
        <f t="shared" si="171"/>
        <v>3</v>
      </c>
      <c r="N559" s="196">
        <f t="shared" si="172"/>
        <v>0</v>
      </c>
      <c r="O559" s="196">
        <f t="shared" si="173"/>
        <v>0</v>
      </c>
      <c r="P559" s="17" t="str">
        <f t="shared" si="174"/>
        <v/>
      </c>
      <c r="Q559" s="16" t="str">
        <f t="shared" si="175"/>
        <v>n/a</v>
      </c>
      <c r="R559" s="10" t="e">
        <f t="shared" si="176"/>
        <v>#VALUE!</v>
      </c>
      <c r="S559" s="25">
        <f t="shared" si="177"/>
        <v>0</v>
      </c>
      <c r="T559" s="11">
        <f t="shared" si="178"/>
        <v>0</v>
      </c>
      <c r="U559" s="12" t="str">
        <f t="shared" si="179"/>
        <v xml:space="preserve"> </v>
      </c>
      <c r="V559" s="13">
        <f t="shared" si="180"/>
        <v>0</v>
      </c>
      <c r="W559" s="53">
        <f t="shared" si="181"/>
        <v>0</v>
      </c>
      <c r="X559" s="54">
        <f t="shared" si="182"/>
        <v>0</v>
      </c>
      <c r="Y559" s="15" t="str">
        <f t="shared" si="183"/>
        <v>-</v>
      </c>
      <c r="Z559" s="54" t="s">
        <v>797</v>
      </c>
      <c r="AA559" s="12">
        <v>0</v>
      </c>
      <c r="AB559" s="54" t="s">
        <v>797</v>
      </c>
      <c r="AC559" s="12">
        <v>0</v>
      </c>
      <c r="AD559" s="54" t="s">
        <v>797</v>
      </c>
      <c r="AE559" s="12">
        <v>0</v>
      </c>
      <c r="AF559" s="54" t="s">
        <v>797</v>
      </c>
      <c r="AG559" s="12">
        <v>0</v>
      </c>
      <c r="AH559" s="54" t="s">
        <v>797</v>
      </c>
      <c r="AI559" s="12">
        <v>0</v>
      </c>
      <c r="AJ559" s="54" t="s">
        <v>797</v>
      </c>
      <c r="AK559" s="12">
        <v>0</v>
      </c>
      <c r="AL559" s="54" t="s">
        <v>797</v>
      </c>
      <c r="AM559" s="12">
        <v>0</v>
      </c>
      <c r="AN559" s="54" t="s">
        <v>797</v>
      </c>
      <c r="AO559" s="12">
        <v>0</v>
      </c>
      <c r="AP559" s="183" t="s">
        <v>896</v>
      </c>
      <c r="AQ559" s="194">
        <v>3</v>
      </c>
      <c r="AR559" s="195" t="s">
        <v>797</v>
      </c>
      <c r="AS559" s="180">
        <v>0</v>
      </c>
      <c r="AT559" s="181">
        <v>3</v>
      </c>
      <c r="AU559" s="188">
        <v>0</v>
      </c>
      <c r="AV559" s="188">
        <v>0</v>
      </c>
      <c r="AW559" s="188" t="s">
        <v>797</v>
      </c>
      <c r="AX559" s="95" t="s">
        <v>897</v>
      </c>
      <c r="AY559" s="96" t="e">
        <v>#VALUE!</v>
      </c>
      <c r="AZ559" s="97">
        <v>0</v>
      </c>
    </row>
    <row r="560" spans="3:52" ht="15" customHeight="1" x14ac:dyDescent="0.25">
      <c r="C560" s="90">
        <f t="shared" si="184"/>
        <v>420</v>
      </c>
      <c r="D560" s="3" t="s">
        <v>576</v>
      </c>
      <c r="E560" s="225" t="str">
        <f>_xlfn.XLOOKUP(D560, '[1]Парный рейтинг'!$D$10:$D$826,'[1]Парный рейтинг'!$P$10:$P$826, "")</f>
        <v/>
      </c>
      <c r="F560" s="172" t="str">
        <f t="shared" si="167"/>
        <v/>
      </c>
      <c r="G560" s="207" t="e">
        <f t="shared" si="168"/>
        <v>#VALUE!</v>
      </c>
      <c r="H560" s="176" t="str">
        <f t="shared" si="185"/>
        <v/>
      </c>
      <c r="I560" s="27" t="str">
        <f t="shared" si="169"/>
        <v>3,0</v>
      </c>
      <c r="J560" s="208">
        <v>3</v>
      </c>
      <c r="K560" s="24" t="s">
        <v>797</v>
      </c>
      <c r="L560" s="2">
        <f t="shared" si="170"/>
        <v>0</v>
      </c>
      <c r="M560" s="5">
        <f t="shared" si="171"/>
        <v>3</v>
      </c>
      <c r="N560" s="196">
        <f t="shared" si="172"/>
        <v>0</v>
      </c>
      <c r="O560" s="196">
        <f t="shared" si="173"/>
        <v>0</v>
      </c>
      <c r="P560" s="17" t="str">
        <f t="shared" si="174"/>
        <v/>
      </c>
      <c r="Q560" s="16" t="str">
        <f t="shared" si="175"/>
        <v>n/a</v>
      </c>
      <c r="R560" s="10" t="e">
        <f t="shared" si="176"/>
        <v>#VALUE!</v>
      </c>
      <c r="S560" s="25">
        <f t="shared" si="177"/>
        <v>0</v>
      </c>
      <c r="T560" s="11">
        <f t="shared" si="178"/>
        <v>0</v>
      </c>
      <c r="U560" s="12" t="str">
        <f t="shared" si="179"/>
        <v xml:space="preserve"> </v>
      </c>
      <c r="V560" s="13">
        <f t="shared" si="180"/>
        <v>0</v>
      </c>
      <c r="W560" s="53">
        <f t="shared" si="181"/>
        <v>0</v>
      </c>
      <c r="X560" s="54">
        <f t="shared" si="182"/>
        <v>0</v>
      </c>
      <c r="Y560" s="15" t="str">
        <f t="shared" si="183"/>
        <v>-</v>
      </c>
      <c r="Z560" s="54" t="s">
        <v>797</v>
      </c>
      <c r="AA560" s="12">
        <v>0</v>
      </c>
      <c r="AB560" s="54" t="s">
        <v>797</v>
      </c>
      <c r="AC560" s="12">
        <v>0</v>
      </c>
      <c r="AD560" s="54" t="s">
        <v>797</v>
      </c>
      <c r="AE560" s="12">
        <v>0</v>
      </c>
      <c r="AF560" s="54" t="s">
        <v>797</v>
      </c>
      <c r="AG560" s="12">
        <v>0</v>
      </c>
      <c r="AH560" s="54" t="s">
        <v>797</v>
      </c>
      <c r="AI560" s="12">
        <v>0</v>
      </c>
      <c r="AJ560" s="54" t="s">
        <v>797</v>
      </c>
      <c r="AK560" s="12">
        <v>0</v>
      </c>
      <c r="AL560" s="54" t="s">
        <v>797</v>
      </c>
      <c r="AM560" s="12">
        <v>0</v>
      </c>
      <c r="AN560" s="54" t="s">
        <v>797</v>
      </c>
      <c r="AO560" s="12">
        <v>0</v>
      </c>
      <c r="AP560" s="183" t="s">
        <v>896</v>
      </c>
      <c r="AQ560" s="194">
        <v>3</v>
      </c>
      <c r="AR560" s="195" t="s">
        <v>797</v>
      </c>
      <c r="AS560" s="180">
        <v>0</v>
      </c>
      <c r="AT560" s="181">
        <v>3</v>
      </c>
      <c r="AU560" s="188">
        <v>0</v>
      </c>
      <c r="AV560" s="188">
        <v>0</v>
      </c>
      <c r="AW560" s="188" t="s">
        <v>797</v>
      </c>
      <c r="AX560" s="95" t="s">
        <v>897</v>
      </c>
      <c r="AY560" s="96" t="e">
        <v>#VALUE!</v>
      </c>
      <c r="AZ560" s="97">
        <v>0</v>
      </c>
    </row>
    <row r="561" spans="3:52" ht="15" customHeight="1" x14ac:dyDescent="0.25">
      <c r="C561" s="90">
        <f t="shared" si="184"/>
        <v>421</v>
      </c>
      <c r="D561" s="3" t="s">
        <v>577</v>
      </c>
      <c r="E561" s="225" t="str">
        <f>_xlfn.XLOOKUP(D561, '[1]Парный рейтинг'!$D$10:$D$826,'[1]Парный рейтинг'!$P$10:$P$826, "")</f>
        <v/>
      </c>
      <c r="F561" s="172" t="str">
        <f t="shared" si="167"/>
        <v/>
      </c>
      <c r="G561" s="207" t="e">
        <f t="shared" si="168"/>
        <v>#VALUE!</v>
      </c>
      <c r="H561" s="176" t="str">
        <f t="shared" si="185"/>
        <v/>
      </c>
      <c r="I561" s="27" t="str">
        <f t="shared" si="169"/>
        <v>3,0</v>
      </c>
      <c r="J561" s="208">
        <v>3</v>
      </c>
      <c r="K561" s="24" t="s">
        <v>797</v>
      </c>
      <c r="L561" s="2">
        <f t="shared" si="170"/>
        <v>0</v>
      </c>
      <c r="M561" s="5">
        <f t="shared" si="171"/>
        <v>3</v>
      </c>
      <c r="N561" s="196">
        <f t="shared" si="172"/>
        <v>0</v>
      </c>
      <c r="O561" s="196">
        <f t="shared" si="173"/>
        <v>0</v>
      </c>
      <c r="P561" s="17" t="str">
        <f t="shared" si="174"/>
        <v/>
      </c>
      <c r="Q561" s="16" t="str">
        <f t="shared" si="175"/>
        <v>n/a</v>
      </c>
      <c r="R561" s="10" t="e">
        <f t="shared" si="176"/>
        <v>#VALUE!</v>
      </c>
      <c r="S561" s="25">
        <f t="shared" si="177"/>
        <v>0</v>
      </c>
      <c r="T561" s="11">
        <f t="shared" si="178"/>
        <v>0</v>
      </c>
      <c r="U561" s="12" t="str">
        <f t="shared" si="179"/>
        <v xml:space="preserve"> </v>
      </c>
      <c r="V561" s="13">
        <f t="shared" si="180"/>
        <v>0</v>
      </c>
      <c r="W561" s="53">
        <f t="shared" si="181"/>
        <v>0</v>
      </c>
      <c r="X561" s="54">
        <f t="shared" si="182"/>
        <v>0</v>
      </c>
      <c r="Y561" s="15" t="str">
        <f t="shared" si="183"/>
        <v>-</v>
      </c>
      <c r="Z561" s="54" t="s">
        <v>797</v>
      </c>
      <c r="AA561" s="12">
        <v>0</v>
      </c>
      <c r="AB561" s="54" t="s">
        <v>797</v>
      </c>
      <c r="AC561" s="12">
        <v>0</v>
      </c>
      <c r="AD561" s="54" t="s">
        <v>797</v>
      </c>
      <c r="AE561" s="12">
        <v>0</v>
      </c>
      <c r="AF561" s="54" t="s">
        <v>797</v>
      </c>
      <c r="AG561" s="12">
        <v>0</v>
      </c>
      <c r="AH561" s="54" t="s">
        <v>797</v>
      </c>
      <c r="AI561" s="12">
        <v>0</v>
      </c>
      <c r="AJ561" s="54" t="s">
        <v>797</v>
      </c>
      <c r="AK561" s="12">
        <v>0</v>
      </c>
      <c r="AL561" s="54" t="s">
        <v>797</v>
      </c>
      <c r="AM561" s="12">
        <v>0</v>
      </c>
      <c r="AN561" s="54" t="s">
        <v>797</v>
      </c>
      <c r="AO561" s="12">
        <v>0</v>
      </c>
      <c r="AP561" s="183" t="s">
        <v>896</v>
      </c>
      <c r="AQ561" s="194">
        <v>3</v>
      </c>
      <c r="AR561" s="195" t="s">
        <v>797</v>
      </c>
      <c r="AS561" s="180">
        <v>0</v>
      </c>
      <c r="AT561" s="181">
        <v>3</v>
      </c>
      <c r="AU561" s="188">
        <v>0</v>
      </c>
      <c r="AV561" s="188">
        <v>0</v>
      </c>
      <c r="AW561" s="188" t="s">
        <v>797</v>
      </c>
      <c r="AX561" s="95" t="s">
        <v>897</v>
      </c>
      <c r="AY561" s="96" t="e">
        <v>#VALUE!</v>
      </c>
      <c r="AZ561" s="97">
        <v>0</v>
      </c>
    </row>
    <row r="562" spans="3:52" ht="15" customHeight="1" x14ac:dyDescent="0.25">
      <c r="C562" s="90">
        <f t="shared" si="184"/>
        <v>422</v>
      </c>
      <c r="D562" s="3" t="s">
        <v>578</v>
      </c>
      <c r="E562" s="225" t="str">
        <f>_xlfn.XLOOKUP(D562, '[1]Парный рейтинг'!$D$10:$D$826,'[1]Парный рейтинг'!$P$10:$P$826, "")</f>
        <v/>
      </c>
      <c r="F562" s="172" t="str">
        <f t="shared" si="167"/>
        <v/>
      </c>
      <c r="G562" s="207" t="e">
        <f t="shared" si="168"/>
        <v>#VALUE!</v>
      </c>
      <c r="H562" s="176" t="str">
        <f t="shared" si="185"/>
        <v/>
      </c>
      <c r="I562" s="27" t="str">
        <f t="shared" si="169"/>
        <v>3,0</v>
      </c>
      <c r="J562" s="208">
        <v>3</v>
      </c>
      <c r="K562" s="24" t="s">
        <v>797</v>
      </c>
      <c r="L562" s="2">
        <f t="shared" si="170"/>
        <v>0</v>
      </c>
      <c r="M562" s="5">
        <f t="shared" si="171"/>
        <v>3</v>
      </c>
      <c r="N562" s="196">
        <f t="shared" si="172"/>
        <v>0</v>
      </c>
      <c r="O562" s="196">
        <f t="shared" si="173"/>
        <v>0</v>
      </c>
      <c r="P562" s="17" t="str">
        <f t="shared" si="174"/>
        <v/>
      </c>
      <c r="Q562" s="16" t="str">
        <f t="shared" si="175"/>
        <v>n/a</v>
      </c>
      <c r="R562" s="10" t="e">
        <f t="shared" si="176"/>
        <v>#VALUE!</v>
      </c>
      <c r="S562" s="25">
        <f t="shared" si="177"/>
        <v>0</v>
      </c>
      <c r="T562" s="11">
        <f t="shared" si="178"/>
        <v>0</v>
      </c>
      <c r="U562" s="12" t="str">
        <f t="shared" si="179"/>
        <v xml:space="preserve"> </v>
      </c>
      <c r="V562" s="13">
        <f t="shared" si="180"/>
        <v>0</v>
      </c>
      <c r="W562" s="53">
        <f t="shared" si="181"/>
        <v>0</v>
      </c>
      <c r="X562" s="54">
        <f t="shared" si="182"/>
        <v>0</v>
      </c>
      <c r="Y562" s="15" t="str">
        <f t="shared" si="183"/>
        <v>-</v>
      </c>
      <c r="Z562" s="54" t="s">
        <v>797</v>
      </c>
      <c r="AA562" s="12">
        <v>0</v>
      </c>
      <c r="AB562" s="54" t="s">
        <v>797</v>
      </c>
      <c r="AC562" s="12">
        <v>0</v>
      </c>
      <c r="AD562" s="54" t="s">
        <v>797</v>
      </c>
      <c r="AE562" s="12">
        <v>0</v>
      </c>
      <c r="AF562" s="54" t="s">
        <v>797</v>
      </c>
      <c r="AG562" s="12">
        <v>0</v>
      </c>
      <c r="AH562" s="54" t="s">
        <v>797</v>
      </c>
      <c r="AI562" s="12">
        <v>0</v>
      </c>
      <c r="AJ562" s="54" t="s">
        <v>797</v>
      </c>
      <c r="AK562" s="12">
        <v>0</v>
      </c>
      <c r="AL562" s="54" t="s">
        <v>797</v>
      </c>
      <c r="AM562" s="12">
        <v>0</v>
      </c>
      <c r="AN562" s="54" t="s">
        <v>797</v>
      </c>
      <c r="AO562" s="12">
        <v>0</v>
      </c>
      <c r="AP562" s="183" t="s">
        <v>896</v>
      </c>
      <c r="AQ562" s="194">
        <v>3</v>
      </c>
      <c r="AR562" s="195" t="s">
        <v>797</v>
      </c>
      <c r="AS562" s="180">
        <v>0</v>
      </c>
      <c r="AT562" s="181">
        <v>3</v>
      </c>
      <c r="AU562" s="188">
        <v>0</v>
      </c>
      <c r="AV562" s="188">
        <v>0</v>
      </c>
      <c r="AW562" s="188" t="s">
        <v>797</v>
      </c>
      <c r="AX562" s="95" t="s">
        <v>897</v>
      </c>
      <c r="AY562" s="96" t="e">
        <v>#VALUE!</v>
      </c>
      <c r="AZ562" s="97">
        <v>0</v>
      </c>
    </row>
    <row r="563" spans="3:52" ht="15" customHeight="1" x14ac:dyDescent="0.25">
      <c r="C563" s="90">
        <f t="shared" si="184"/>
        <v>423</v>
      </c>
      <c r="D563" s="3" t="s">
        <v>579</v>
      </c>
      <c r="E563" s="225" t="str">
        <f>_xlfn.XLOOKUP(D563, '[1]Парный рейтинг'!$D$10:$D$826,'[1]Парный рейтинг'!$P$10:$P$826, "")</f>
        <v/>
      </c>
      <c r="F563" s="172" t="str">
        <f t="shared" si="167"/>
        <v/>
      </c>
      <c r="G563" s="207" t="e">
        <f t="shared" si="168"/>
        <v>#VALUE!</v>
      </c>
      <c r="H563" s="176" t="str">
        <f t="shared" si="185"/>
        <v/>
      </c>
      <c r="I563" s="27" t="str">
        <f t="shared" si="169"/>
        <v>3,0</v>
      </c>
      <c r="J563" s="208">
        <v>3</v>
      </c>
      <c r="K563" s="24" t="s">
        <v>797</v>
      </c>
      <c r="L563" s="2">
        <f t="shared" si="170"/>
        <v>0</v>
      </c>
      <c r="M563" s="5">
        <f t="shared" si="171"/>
        <v>3</v>
      </c>
      <c r="N563" s="196">
        <f t="shared" si="172"/>
        <v>0</v>
      </c>
      <c r="O563" s="196">
        <f t="shared" si="173"/>
        <v>0</v>
      </c>
      <c r="P563" s="17" t="str">
        <f t="shared" si="174"/>
        <v/>
      </c>
      <c r="Q563" s="16" t="str">
        <f t="shared" si="175"/>
        <v>n/a</v>
      </c>
      <c r="R563" s="10" t="e">
        <f t="shared" si="176"/>
        <v>#VALUE!</v>
      </c>
      <c r="S563" s="25">
        <f t="shared" si="177"/>
        <v>0</v>
      </c>
      <c r="T563" s="11">
        <f t="shared" si="178"/>
        <v>0</v>
      </c>
      <c r="U563" s="12" t="str">
        <f t="shared" si="179"/>
        <v xml:space="preserve"> </v>
      </c>
      <c r="V563" s="13">
        <f t="shared" si="180"/>
        <v>0</v>
      </c>
      <c r="W563" s="53">
        <f t="shared" si="181"/>
        <v>0</v>
      </c>
      <c r="X563" s="54">
        <f t="shared" si="182"/>
        <v>0</v>
      </c>
      <c r="Y563" s="15" t="str">
        <f t="shared" si="183"/>
        <v>-</v>
      </c>
      <c r="Z563" s="54" t="s">
        <v>797</v>
      </c>
      <c r="AA563" s="12">
        <v>0</v>
      </c>
      <c r="AB563" s="54" t="s">
        <v>797</v>
      </c>
      <c r="AC563" s="12">
        <v>0</v>
      </c>
      <c r="AD563" s="54" t="s">
        <v>797</v>
      </c>
      <c r="AE563" s="12">
        <v>0</v>
      </c>
      <c r="AF563" s="54" t="s">
        <v>797</v>
      </c>
      <c r="AG563" s="12">
        <v>0</v>
      </c>
      <c r="AH563" s="54" t="s">
        <v>797</v>
      </c>
      <c r="AI563" s="12">
        <v>0</v>
      </c>
      <c r="AJ563" s="54" t="s">
        <v>797</v>
      </c>
      <c r="AK563" s="12">
        <v>0</v>
      </c>
      <c r="AL563" s="54" t="s">
        <v>797</v>
      </c>
      <c r="AM563" s="12">
        <v>0</v>
      </c>
      <c r="AN563" s="54" t="s">
        <v>797</v>
      </c>
      <c r="AO563" s="12">
        <v>0</v>
      </c>
      <c r="AP563" s="183" t="s">
        <v>896</v>
      </c>
      <c r="AQ563" s="194">
        <v>3</v>
      </c>
      <c r="AR563" s="195" t="s">
        <v>797</v>
      </c>
      <c r="AS563" s="180">
        <v>0</v>
      </c>
      <c r="AT563" s="181">
        <v>3</v>
      </c>
      <c r="AU563" s="188">
        <v>0</v>
      </c>
      <c r="AV563" s="188">
        <v>0</v>
      </c>
      <c r="AW563" s="188" t="s">
        <v>797</v>
      </c>
      <c r="AX563" s="95" t="s">
        <v>897</v>
      </c>
      <c r="AY563" s="96" t="e">
        <v>#VALUE!</v>
      </c>
      <c r="AZ563" s="97">
        <v>0</v>
      </c>
    </row>
    <row r="564" spans="3:52" ht="15" customHeight="1" x14ac:dyDescent="0.25">
      <c r="C564" s="90">
        <f t="shared" si="184"/>
        <v>424</v>
      </c>
      <c r="D564" s="3" t="s">
        <v>372</v>
      </c>
      <c r="E564" s="225" t="str">
        <f>_xlfn.XLOOKUP(D564, '[1]Парный рейтинг'!$D$10:$D$826,'[1]Парный рейтинг'!$P$10:$P$826, "")</f>
        <v/>
      </c>
      <c r="F564" s="172" t="str">
        <f t="shared" si="167"/>
        <v/>
      </c>
      <c r="G564" s="207" t="e">
        <f t="shared" si="168"/>
        <v>#VALUE!</v>
      </c>
      <c r="H564" s="176" t="str">
        <f t="shared" si="185"/>
        <v/>
      </c>
      <c r="I564" s="27" t="str">
        <f t="shared" si="169"/>
        <v>3,0</v>
      </c>
      <c r="J564" s="208">
        <v>3</v>
      </c>
      <c r="K564" s="24" t="s">
        <v>797</v>
      </c>
      <c r="L564" s="2">
        <f t="shared" si="170"/>
        <v>0</v>
      </c>
      <c r="M564" s="5">
        <f t="shared" si="171"/>
        <v>3</v>
      </c>
      <c r="N564" s="196">
        <f t="shared" si="172"/>
        <v>0</v>
      </c>
      <c r="O564" s="196">
        <f t="shared" si="173"/>
        <v>0</v>
      </c>
      <c r="P564" s="17" t="str">
        <f t="shared" si="174"/>
        <v/>
      </c>
      <c r="Q564" s="16" t="str">
        <f t="shared" si="175"/>
        <v>n/a</v>
      </c>
      <c r="R564" s="10" t="e">
        <f t="shared" si="176"/>
        <v>#VALUE!</v>
      </c>
      <c r="S564" s="25">
        <f t="shared" si="177"/>
        <v>0</v>
      </c>
      <c r="T564" s="11">
        <f t="shared" si="178"/>
        <v>0</v>
      </c>
      <c r="U564" s="12" t="str">
        <f t="shared" si="179"/>
        <v xml:space="preserve"> </v>
      </c>
      <c r="V564" s="13">
        <f t="shared" si="180"/>
        <v>0</v>
      </c>
      <c r="W564" s="53">
        <f t="shared" si="181"/>
        <v>0</v>
      </c>
      <c r="X564" s="54">
        <f t="shared" si="182"/>
        <v>0</v>
      </c>
      <c r="Y564" s="15" t="str">
        <f t="shared" si="183"/>
        <v>-</v>
      </c>
      <c r="Z564" s="54" t="s">
        <v>797</v>
      </c>
      <c r="AA564" s="12">
        <v>0</v>
      </c>
      <c r="AB564" s="54" t="s">
        <v>797</v>
      </c>
      <c r="AC564" s="12">
        <v>0</v>
      </c>
      <c r="AD564" s="54" t="s">
        <v>797</v>
      </c>
      <c r="AE564" s="12">
        <v>0</v>
      </c>
      <c r="AF564" s="54" t="s">
        <v>797</v>
      </c>
      <c r="AG564" s="12">
        <v>0</v>
      </c>
      <c r="AH564" s="54" t="s">
        <v>797</v>
      </c>
      <c r="AI564" s="12">
        <v>0</v>
      </c>
      <c r="AJ564" s="54" t="s">
        <v>797</v>
      </c>
      <c r="AK564" s="12">
        <v>0</v>
      </c>
      <c r="AL564" s="54" t="s">
        <v>797</v>
      </c>
      <c r="AM564" s="12">
        <v>0</v>
      </c>
      <c r="AN564" s="54" t="s">
        <v>797</v>
      </c>
      <c r="AO564" s="12">
        <v>0</v>
      </c>
      <c r="AP564" s="183" t="s">
        <v>896</v>
      </c>
      <c r="AQ564" s="194">
        <v>3</v>
      </c>
      <c r="AR564" s="195" t="s">
        <v>797</v>
      </c>
      <c r="AS564" s="180">
        <v>0</v>
      </c>
      <c r="AT564" s="181">
        <v>3</v>
      </c>
      <c r="AU564" s="188">
        <v>0</v>
      </c>
      <c r="AV564" s="188">
        <v>0</v>
      </c>
      <c r="AW564" s="188" t="s">
        <v>797</v>
      </c>
      <c r="AX564" s="95" t="s">
        <v>897</v>
      </c>
      <c r="AY564" s="96" t="e">
        <v>#VALUE!</v>
      </c>
      <c r="AZ564" s="97">
        <v>0</v>
      </c>
    </row>
    <row r="565" spans="3:52" ht="15" customHeight="1" x14ac:dyDescent="0.25">
      <c r="C565" s="90">
        <f t="shared" si="184"/>
        <v>425</v>
      </c>
      <c r="D565" s="3" t="s">
        <v>580</v>
      </c>
      <c r="E565" s="225" t="str">
        <f>_xlfn.XLOOKUP(D565, '[1]Парный рейтинг'!$D$10:$D$826,'[1]Парный рейтинг'!$P$10:$P$826, "")</f>
        <v/>
      </c>
      <c r="F565" s="172" t="str">
        <f t="shared" si="167"/>
        <v/>
      </c>
      <c r="G565" s="207" t="e">
        <f t="shared" si="168"/>
        <v>#VALUE!</v>
      </c>
      <c r="H565" s="176" t="str">
        <f t="shared" si="185"/>
        <v/>
      </c>
      <c r="I565" s="27" t="str">
        <f t="shared" si="169"/>
        <v>3,0</v>
      </c>
      <c r="J565" s="208">
        <v>3</v>
      </c>
      <c r="K565" s="24" t="s">
        <v>797</v>
      </c>
      <c r="L565" s="2">
        <f t="shared" si="170"/>
        <v>0</v>
      </c>
      <c r="M565" s="5">
        <f t="shared" si="171"/>
        <v>3</v>
      </c>
      <c r="N565" s="196">
        <f t="shared" si="172"/>
        <v>0</v>
      </c>
      <c r="O565" s="196">
        <f t="shared" si="173"/>
        <v>0</v>
      </c>
      <c r="P565" s="17" t="str">
        <f t="shared" si="174"/>
        <v/>
      </c>
      <c r="Q565" s="16" t="str">
        <f t="shared" si="175"/>
        <v>n/a</v>
      </c>
      <c r="R565" s="10" t="e">
        <f t="shared" si="176"/>
        <v>#VALUE!</v>
      </c>
      <c r="S565" s="25">
        <f t="shared" si="177"/>
        <v>0</v>
      </c>
      <c r="T565" s="11">
        <f t="shared" si="178"/>
        <v>0</v>
      </c>
      <c r="U565" s="12" t="str">
        <f t="shared" si="179"/>
        <v xml:space="preserve"> </v>
      </c>
      <c r="V565" s="13">
        <f t="shared" si="180"/>
        <v>0</v>
      </c>
      <c r="W565" s="53">
        <f t="shared" si="181"/>
        <v>0</v>
      </c>
      <c r="X565" s="54">
        <f t="shared" si="182"/>
        <v>0</v>
      </c>
      <c r="Y565" s="15" t="str">
        <f t="shared" si="183"/>
        <v>-</v>
      </c>
      <c r="Z565" s="54" t="s">
        <v>797</v>
      </c>
      <c r="AA565" s="12">
        <v>0</v>
      </c>
      <c r="AB565" s="54" t="s">
        <v>797</v>
      </c>
      <c r="AC565" s="12">
        <v>0</v>
      </c>
      <c r="AD565" s="54" t="s">
        <v>797</v>
      </c>
      <c r="AE565" s="12">
        <v>0</v>
      </c>
      <c r="AF565" s="54" t="s">
        <v>797</v>
      </c>
      <c r="AG565" s="12">
        <v>0</v>
      </c>
      <c r="AH565" s="54" t="s">
        <v>797</v>
      </c>
      <c r="AI565" s="12">
        <v>0</v>
      </c>
      <c r="AJ565" s="54" t="s">
        <v>797</v>
      </c>
      <c r="AK565" s="12">
        <v>0</v>
      </c>
      <c r="AL565" s="54" t="s">
        <v>797</v>
      </c>
      <c r="AM565" s="12">
        <v>0</v>
      </c>
      <c r="AN565" s="54" t="s">
        <v>797</v>
      </c>
      <c r="AO565" s="12">
        <v>0</v>
      </c>
      <c r="AP565" s="183" t="s">
        <v>896</v>
      </c>
      <c r="AQ565" s="194">
        <v>3</v>
      </c>
      <c r="AR565" s="195" t="s">
        <v>797</v>
      </c>
      <c r="AS565" s="180">
        <v>0</v>
      </c>
      <c r="AT565" s="181">
        <v>3</v>
      </c>
      <c r="AU565" s="188">
        <v>0</v>
      </c>
      <c r="AV565" s="188">
        <v>0</v>
      </c>
      <c r="AW565" s="188" t="s">
        <v>797</v>
      </c>
      <c r="AX565" s="95" t="s">
        <v>897</v>
      </c>
      <c r="AY565" s="96" t="e">
        <v>#VALUE!</v>
      </c>
      <c r="AZ565" s="97">
        <v>0</v>
      </c>
    </row>
    <row r="566" spans="3:52" ht="15" customHeight="1" x14ac:dyDescent="0.25">
      <c r="C566" s="90">
        <f t="shared" si="184"/>
        <v>426</v>
      </c>
      <c r="D566" s="3" t="s">
        <v>581</v>
      </c>
      <c r="E566" s="225" t="str">
        <f>_xlfn.XLOOKUP(D566, '[1]Парный рейтинг'!$D$10:$D$826,'[1]Парный рейтинг'!$P$10:$P$826, "")</f>
        <v/>
      </c>
      <c r="F566" s="172" t="str">
        <f t="shared" si="167"/>
        <v/>
      </c>
      <c r="G566" s="207" t="e">
        <f t="shared" si="168"/>
        <v>#VALUE!</v>
      </c>
      <c r="H566" s="176" t="str">
        <f t="shared" si="185"/>
        <v/>
      </c>
      <c r="I566" s="27" t="str">
        <f t="shared" si="169"/>
        <v>3,0</v>
      </c>
      <c r="J566" s="208">
        <v>3</v>
      </c>
      <c r="K566" s="24" t="s">
        <v>797</v>
      </c>
      <c r="L566" s="2">
        <f t="shared" si="170"/>
        <v>0</v>
      </c>
      <c r="M566" s="5">
        <f t="shared" si="171"/>
        <v>3</v>
      </c>
      <c r="N566" s="196">
        <f t="shared" si="172"/>
        <v>0</v>
      </c>
      <c r="O566" s="196">
        <f t="shared" si="173"/>
        <v>0</v>
      </c>
      <c r="P566" s="17" t="str">
        <f t="shared" si="174"/>
        <v/>
      </c>
      <c r="Q566" s="16" t="str">
        <f t="shared" si="175"/>
        <v>n/a</v>
      </c>
      <c r="R566" s="10" t="e">
        <f t="shared" si="176"/>
        <v>#VALUE!</v>
      </c>
      <c r="S566" s="25">
        <f t="shared" si="177"/>
        <v>0</v>
      </c>
      <c r="T566" s="11">
        <f t="shared" si="178"/>
        <v>0</v>
      </c>
      <c r="U566" s="12" t="str">
        <f t="shared" si="179"/>
        <v xml:space="preserve"> </v>
      </c>
      <c r="V566" s="13">
        <f t="shared" si="180"/>
        <v>0</v>
      </c>
      <c r="W566" s="53">
        <f t="shared" si="181"/>
        <v>0</v>
      </c>
      <c r="X566" s="54">
        <f t="shared" si="182"/>
        <v>0</v>
      </c>
      <c r="Y566" s="15" t="str">
        <f t="shared" si="183"/>
        <v>-</v>
      </c>
      <c r="Z566" s="54" t="s">
        <v>797</v>
      </c>
      <c r="AA566" s="12">
        <v>0</v>
      </c>
      <c r="AB566" s="54" t="s">
        <v>797</v>
      </c>
      <c r="AC566" s="12">
        <v>0</v>
      </c>
      <c r="AD566" s="54" t="s">
        <v>797</v>
      </c>
      <c r="AE566" s="12">
        <v>0</v>
      </c>
      <c r="AF566" s="54" t="s">
        <v>797</v>
      </c>
      <c r="AG566" s="12">
        <v>0</v>
      </c>
      <c r="AH566" s="54" t="s">
        <v>797</v>
      </c>
      <c r="AI566" s="12">
        <v>0</v>
      </c>
      <c r="AJ566" s="54" t="s">
        <v>797</v>
      </c>
      <c r="AK566" s="12">
        <v>0</v>
      </c>
      <c r="AL566" s="54" t="s">
        <v>797</v>
      </c>
      <c r="AM566" s="12">
        <v>0</v>
      </c>
      <c r="AN566" s="54" t="s">
        <v>797</v>
      </c>
      <c r="AO566" s="12">
        <v>0</v>
      </c>
      <c r="AP566" s="183" t="s">
        <v>896</v>
      </c>
      <c r="AQ566" s="194">
        <v>3</v>
      </c>
      <c r="AR566" s="195" t="s">
        <v>797</v>
      </c>
      <c r="AS566" s="180">
        <v>0</v>
      </c>
      <c r="AT566" s="181">
        <v>3</v>
      </c>
      <c r="AU566" s="188">
        <v>0</v>
      </c>
      <c r="AV566" s="188">
        <v>0</v>
      </c>
      <c r="AW566" s="188" t="s">
        <v>797</v>
      </c>
      <c r="AX566" s="95" t="s">
        <v>897</v>
      </c>
      <c r="AY566" s="96" t="e">
        <v>#VALUE!</v>
      </c>
      <c r="AZ566" s="97">
        <v>0</v>
      </c>
    </row>
    <row r="567" spans="3:52" ht="15" customHeight="1" x14ac:dyDescent="0.25">
      <c r="C567" s="90">
        <f t="shared" si="184"/>
        <v>427</v>
      </c>
      <c r="D567" s="3" t="s">
        <v>342</v>
      </c>
      <c r="E567" s="225" t="str">
        <f>_xlfn.XLOOKUP(D567, '[1]Парный рейтинг'!$D$10:$D$826,'[1]Парный рейтинг'!$P$10:$P$826, "")</f>
        <v/>
      </c>
      <c r="F567" s="172" t="str">
        <f t="shared" si="167"/>
        <v/>
      </c>
      <c r="G567" s="207" t="e">
        <f t="shared" si="168"/>
        <v>#VALUE!</v>
      </c>
      <c r="H567" s="176" t="str">
        <f t="shared" si="185"/>
        <v/>
      </c>
      <c r="I567" s="27" t="str">
        <f t="shared" si="169"/>
        <v>3,0</v>
      </c>
      <c r="J567" s="208">
        <v>3</v>
      </c>
      <c r="K567" s="24" t="s">
        <v>797</v>
      </c>
      <c r="L567" s="2">
        <f t="shared" si="170"/>
        <v>0</v>
      </c>
      <c r="M567" s="5">
        <f t="shared" si="171"/>
        <v>3</v>
      </c>
      <c r="N567" s="196">
        <f t="shared" si="172"/>
        <v>0</v>
      </c>
      <c r="O567" s="196">
        <f t="shared" si="173"/>
        <v>0</v>
      </c>
      <c r="P567" s="17" t="str">
        <f t="shared" si="174"/>
        <v/>
      </c>
      <c r="Q567" s="16" t="str">
        <f t="shared" si="175"/>
        <v>n/a</v>
      </c>
      <c r="R567" s="10" t="e">
        <f t="shared" si="176"/>
        <v>#VALUE!</v>
      </c>
      <c r="S567" s="25">
        <f t="shared" si="177"/>
        <v>0</v>
      </c>
      <c r="T567" s="11">
        <f t="shared" si="178"/>
        <v>0</v>
      </c>
      <c r="U567" s="12" t="str">
        <f t="shared" si="179"/>
        <v xml:space="preserve"> </v>
      </c>
      <c r="V567" s="13">
        <f t="shared" si="180"/>
        <v>0</v>
      </c>
      <c r="W567" s="53">
        <f t="shared" si="181"/>
        <v>0</v>
      </c>
      <c r="X567" s="54">
        <f t="shared" si="182"/>
        <v>0</v>
      </c>
      <c r="Y567" s="15" t="str">
        <f t="shared" si="183"/>
        <v>-</v>
      </c>
      <c r="Z567" s="54" t="s">
        <v>797</v>
      </c>
      <c r="AA567" s="12">
        <v>0</v>
      </c>
      <c r="AB567" s="54" t="s">
        <v>797</v>
      </c>
      <c r="AC567" s="12">
        <v>0</v>
      </c>
      <c r="AD567" s="54" t="s">
        <v>797</v>
      </c>
      <c r="AE567" s="12">
        <v>0</v>
      </c>
      <c r="AF567" s="54" t="s">
        <v>797</v>
      </c>
      <c r="AG567" s="12">
        <v>0</v>
      </c>
      <c r="AH567" s="54" t="s">
        <v>797</v>
      </c>
      <c r="AI567" s="12">
        <v>0</v>
      </c>
      <c r="AJ567" s="54" t="s">
        <v>797</v>
      </c>
      <c r="AK567" s="12">
        <v>0</v>
      </c>
      <c r="AL567" s="54" t="s">
        <v>797</v>
      </c>
      <c r="AM567" s="12">
        <v>0</v>
      </c>
      <c r="AN567" s="54" t="s">
        <v>797</v>
      </c>
      <c r="AO567" s="12">
        <v>0</v>
      </c>
      <c r="AP567" s="183" t="s">
        <v>896</v>
      </c>
      <c r="AQ567" s="194">
        <v>3</v>
      </c>
      <c r="AR567" s="195" t="s">
        <v>797</v>
      </c>
      <c r="AS567" s="180">
        <v>0</v>
      </c>
      <c r="AT567" s="181">
        <v>3</v>
      </c>
      <c r="AU567" s="188">
        <v>0</v>
      </c>
      <c r="AV567" s="188">
        <v>0</v>
      </c>
      <c r="AW567" s="188" t="s">
        <v>797</v>
      </c>
      <c r="AX567" s="95" t="s">
        <v>897</v>
      </c>
      <c r="AY567" s="96" t="e">
        <v>#VALUE!</v>
      </c>
      <c r="AZ567" s="97">
        <v>0</v>
      </c>
    </row>
    <row r="568" spans="3:52" ht="15" customHeight="1" x14ac:dyDescent="0.25">
      <c r="C568" s="90">
        <f t="shared" si="184"/>
        <v>428</v>
      </c>
      <c r="D568" s="3" t="s">
        <v>582</v>
      </c>
      <c r="E568" s="225" t="str">
        <f>_xlfn.XLOOKUP(D568, '[1]Парный рейтинг'!$D$10:$D$826,'[1]Парный рейтинг'!$P$10:$P$826, "")</f>
        <v/>
      </c>
      <c r="F568" s="172" t="str">
        <f t="shared" si="167"/>
        <v/>
      </c>
      <c r="G568" s="207" t="e">
        <f t="shared" si="168"/>
        <v>#VALUE!</v>
      </c>
      <c r="H568" s="176" t="str">
        <f t="shared" si="185"/>
        <v/>
      </c>
      <c r="I568" s="27" t="str">
        <f t="shared" si="169"/>
        <v>3,0</v>
      </c>
      <c r="J568" s="208">
        <v>3</v>
      </c>
      <c r="K568" s="24" t="s">
        <v>797</v>
      </c>
      <c r="L568" s="2">
        <f t="shared" si="170"/>
        <v>0</v>
      </c>
      <c r="M568" s="5">
        <f t="shared" si="171"/>
        <v>3</v>
      </c>
      <c r="N568" s="196">
        <f t="shared" si="172"/>
        <v>0</v>
      </c>
      <c r="O568" s="196">
        <f t="shared" si="173"/>
        <v>0</v>
      </c>
      <c r="P568" s="17" t="str">
        <f t="shared" si="174"/>
        <v/>
      </c>
      <c r="Q568" s="16" t="str">
        <f t="shared" si="175"/>
        <v>n/a</v>
      </c>
      <c r="R568" s="10" t="e">
        <f t="shared" si="176"/>
        <v>#VALUE!</v>
      </c>
      <c r="S568" s="25">
        <f t="shared" si="177"/>
        <v>0</v>
      </c>
      <c r="T568" s="11">
        <f t="shared" si="178"/>
        <v>0</v>
      </c>
      <c r="U568" s="12" t="str">
        <f t="shared" si="179"/>
        <v xml:space="preserve"> </v>
      </c>
      <c r="V568" s="13">
        <f t="shared" si="180"/>
        <v>0</v>
      </c>
      <c r="W568" s="53">
        <f t="shared" si="181"/>
        <v>0</v>
      </c>
      <c r="X568" s="54">
        <f t="shared" si="182"/>
        <v>0</v>
      </c>
      <c r="Y568" s="15" t="str">
        <f t="shared" si="183"/>
        <v>-</v>
      </c>
      <c r="Z568" s="54" t="s">
        <v>797</v>
      </c>
      <c r="AA568" s="12">
        <v>0</v>
      </c>
      <c r="AB568" s="54" t="s">
        <v>797</v>
      </c>
      <c r="AC568" s="12">
        <v>0</v>
      </c>
      <c r="AD568" s="54" t="s">
        <v>797</v>
      </c>
      <c r="AE568" s="12">
        <v>0</v>
      </c>
      <c r="AF568" s="54" t="s">
        <v>797</v>
      </c>
      <c r="AG568" s="12">
        <v>0</v>
      </c>
      <c r="AH568" s="54" t="s">
        <v>797</v>
      </c>
      <c r="AI568" s="12">
        <v>0</v>
      </c>
      <c r="AJ568" s="54" t="s">
        <v>797</v>
      </c>
      <c r="AK568" s="12">
        <v>0</v>
      </c>
      <c r="AL568" s="54" t="s">
        <v>797</v>
      </c>
      <c r="AM568" s="12">
        <v>0</v>
      </c>
      <c r="AN568" s="54" t="s">
        <v>797</v>
      </c>
      <c r="AO568" s="12">
        <v>0</v>
      </c>
      <c r="AP568" s="183" t="s">
        <v>896</v>
      </c>
      <c r="AQ568" s="194">
        <v>3</v>
      </c>
      <c r="AR568" s="195" t="s">
        <v>797</v>
      </c>
      <c r="AS568" s="180">
        <v>0</v>
      </c>
      <c r="AT568" s="181">
        <v>3</v>
      </c>
      <c r="AU568" s="188">
        <v>0</v>
      </c>
      <c r="AV568" s="188">
        <v>0</v>
      </c>
      <c r="AW568" s="188" t="s">
        <v>797</v>
      </c>
      <c r="AX568" s="95" t="s">
        <v>897</v>
      </c>
      <c r="AY568" s="96" t="e">
        <v>#VALUE!</v>
      </c>
      <c r="AZ568" s="97">
        <v>0</v>
      </c>
    </row>
    <row r="569" spans="3:52" ht="15" customHeight="1" x14ac:dyDescent="0.25">
      <c r="C569" s="90">
        <f t="shared" si="184"/>
        <v>429</v>
      </c>
      <c r="D569" s="3" t="s">
        <v>583</v>
      </c>
      <c r="E569" s="225" t="str">
        <f>_xlfn.XLOOKUP(D569, '[1]Парный рейтинг'!$D$10:$D$826,'[1]Парный рейтинг'!$P$10:$P$826, "")</f>
        <v/>
      </c>
      <c r="F569" s="172" t="str">
        <f t="shared" si="167"/>
        <v/>
      </c>
      <c r="G569" s="207" t="e">
        <f t="shared" si="168"/>
        <v>#VALUE!</v>
      </c>
      <c r="H569" s="176" t="str">
        <f t="shared" si="185"/>
        <v/>
      </c>
      <c r="I569" s="27" t="str">
        <f t="shared" si="169"/>
        <v>3,0</v>
      </c>
      <c r="J569" s="208">
        <v>3</v>
      </c>
      <c r="K569" s="24" t="s">
        <v>797</v>
      </c>
      <c r="L569" s="2">
        <f t="shared" si="170"/>
        <v>0</v>
      </c>
      <c r="M569" s="5">
        <f t="shared" si="171"/>
        <v>3</v>
      </c>
      <c r="N569" s="196">
        <f t="shared" si="172"/>
        <v>0</v>
      </c>
      <c r="O569" s="196">
        <f t="shared" si="173"/>
        <v>0</v>
      </c>
      <c r="P569" s="17" t="str">
        <f t="shared" si="174"/>
        <v/>
      </c>
      <c r="Q569" s="16" t="str">
        <f t="shared" si="175"/>
        <v>n/a</v>
      </c>
      <c r="R569" s="10" t="e">
        <f t="shared" si="176"/>
        <v>#VALUE!</v>
      </c>
      <c r="S569" s="25">
        <f t="shared" si="177"/>
        <v>0</v>
      </c>
      <c r="T569" s="11">
        <f t="shared" si="178"/>
        <v>0</v>
      </c>
      <c r="U569" s="12" t="str">
        <f t="shared" si="179"/>
        <v xml:space="preserve"> </v>
      </c>
      <c r="V569" s="13">
        <f t="shared" si="180"/>
        <v>0</v>
      </c>
      <c r="W569" s="53">
        <f t="shared" si="181"/>
        <v>0</v>
      </c>
      <c r="X569" s="54">
        <f t="shared" si="182"/>
        <v>0</v>
      </c>
      <c r="Y569" s="15" t="str">
        <f t="shared" si="183"/>
        <v>-</v>
      </c>
      <c r="Z569" s="54" t="s">
        <v>797</v>
      </c>
      <c r="AA569" s="12">
        <v>0</v>
      </c>
      <c r="AB569" s="54" t="s">
        <v>797</v>
      </c>
      <c r="AC569" s="12">
        <v>0</v>
      </c>
      <c r="AD569" s="54" t="s">
        <v>797</v>
      </c>
      <c r="AE569" s="12">
        <v>0</v>
      </c>
      <c r="AF569" s="54" t="s">
        <v>797</v>
      </c>
      <c r="AG569" s="12">
        <v>0</v>
      </c>
      <c r="AH569" s="54" t="s">
        <v>797</v>
      </c>
      <c r="AI569" s="12">
        <v>0</v>
      </c>
      <c r="AJ569" s="54" t="s">
        <v>797</v>
      </c>
      <c r="AK569" s="12">
        <v>0</v>
      </c>
      <c r="AL569" s="54" t="s">
        <v>797</v>
      </c>
      <c r="AM569" s="12">
        <v>0</v>
      </c>
      <c r="AN569" s="54" t="s">
        <v>797</v>
      </c>
      <c r="AO569" s="12">
        <v>0</v>
      </c>
      <c r="AP569" s="183" t="s">
        <v>896</v>
      </c>
      <c r="AQ569" s="194">
        <v>3</v>
      </c>
      <c r="AR569" s="195" t="s">
        <v>797</v>
      </c>
      <c r="AS569" s="180">
        <v>0</v>
      </c>
      <c r="AT569" s="181">
        <v>3</v>
      </c>
      <c r="AU569" s="188">
        <v>0</v>
      </c>
      <c r="AV569" s="188">
        <v>0</v>
      </c>
      <c r="AW569" s="188" t="s">
        <v>797</v>
      </c>
      <c r="AX569" s="95" t="s">
        <v>897</v>
      </c>
      <c r="AY569" s="96" t="e">
        <v>#VALUE!</v>
      </c>
      <c r="AZ569" s="97">
        <v>0</v>
      </c>
    </row>
    <row r="570" spans="3:52" ht="15" customHeight="1" x14ac:dyDescent="0.25">
      <c r="C570" s="90">
        <f t="shared" si="184"/>
        <v>430</v>
      </c>
      <c r="D570" s="3" t="s">
        <v>584</v>
      </c>
      <c r="E570" s="225" t="str">
        <f>_xlfn.XLOOKUP(D570, '[1]Парный рейтинг'!$D$10:$D$826,'[1]Парный рейтинг'!$P$10:$P$826, "")</f>
        <v/>
      </c>
      <c r="F570" s="172" t="str">
        <f t="shared" si="167"/>
        <v/>
      </c>
      <c r="G570" s="207" t="e">
        <f t="shared" si="168"/>
        <v>#VALUE!</v>
      </c>
      <c r="H570" s="176" t="str">
        <f t="shared" si="185"/>
        <v/>
      </c>
      <c r="I570" s="27" t="str">
        <f t="shared" si="169"/>
        <v>3,0</v>
      </c>
      <c r="J570" s="208">
        <v>3</v>
      </c>
      <c r="K570" s="24" t="s">
        <v>797</v>
      </c>
      <c r="L570" s="2">
        <f t="shared" si="170"/>
        <v>0</v>
      </c>
      <c r="M570" s="5">
        <f t="shared" si="171"/>
        <v>3</v>
      </c>
      <c r="N570" s="196">
        <f t="shared" si="172"/>
        <v>0</v>
      </c>
      <c r="O570" s="196">
        <f t="shared" si="173"/>
        <v>0</v>
      </c>
      <c r="P570" s="17" t="str">
        <f t="shared" si="174"/>
        <v/>
      </c>
      <c r="Q570" s="16" t="str">
        <f t="shared" si="175"/>
        <v>n/a</v>
      </c>
      <c r="R570" s="10" t="e">
        <f t="shared" si="176"/>
        <v>#VALUE!</v>
      </c>
      <c r="S570" s="25">
        <f t="shared" si="177"/>
        <v>0</v>
      </c>
      <c r="T570" s="11">
        <f t="shared" si="178"/>
        <v>0</v>
      </c>
      <c r="U570" s="12" t="str">
        <f t="shared" si="179"/>
        <v xml:space="preserve"> </v>
      </c>
      <c r="V570" s="13">
        <f t="shared" si="180"/>
        <v>0</v>
      </c>
      <c r="W570" s="53">
        <f t="shared" si="181"/>
        <v>0</v>
      </c>
      <c r="X570" s="54">
        <f t="shared" si="182"/>
        <v>0</v>
      </c>
      <c r="Y570" s="15" t="str">
        <f t="shared" si="183"/>
        <v>-</v>
      </c>
      <c r="Z570" s="54" t="s">
        <v>797</v>
      </c>
      <c r="AA570" s="12">
        <v>0</v>
      </c>
      <c r="AB570" s="54" t="s">
        <v>797</v>
      </c>
      <c r="AC570" s="12">
        <v>0</v>
      </c>
      <c r="AD570" s="54" t="s">
        <v>797</v>
      </c>
      <c r="AE570" s="12">
        <v>0</v>
      </c>
      <c r="AF570" s="54" t="s">
        <v>797</v>
      </c>
      <c r="AG570" s="12">
        <v>0</v>
      </c>
      <c r="AH570" s="54" t="s">
        <v>797</v>
      </c>
      <c r="AI570" s="12">
        <v>0</v>
      </c>
      <c r="AJ570" s="54" t="s">
        <v>797</v>
      </c>
      <c r="AK570" s="12">
        <v>0</v>
      </c>
      <c r="AL570" s="54" t="s">
        <v>797</v>
      </c>
      <c r="AM570" s="12">
        <v>0</v>
      </c>
      <c r="AN570" s="54" t="s">
        <v>797</v>
      </c>
      <c r="AO570" s="12">
        <v>0</v>
      </c>
      <c r="AP570" s="183" t="s">
        <v>896</v>
      </c>
      <c r="AQ570" s="194">
        <v>3</v>
      </c>
      <c r="AR570" s="195" t="s">
        <v>797</v>
      </c>
      <c r="AS570" s="180">
        <v>0</v>
      </c>
      <c r="AT570" s="181">
        <v>3</v>
      </c>
      <c r="AU570" s="188">
        <v>0</v>
      </c>
      <c r="AV570" s="188">
        <v>0</v>
      </c>
      <c r="AW570" s="188" t="s">
        <v>797</v>
      </c>
      <c r="AX570" s="95" t="s">
        <v>897</v>
      </c>
      <c r="AY570" s="96" t="e">
        <v>#VALUE!</v>
      </c>
      <c r="AZ570" s="97">
        <v>0</v>
      </c>
    </row>
    <row r="571" spans="3:52" ht="15" customHeight="1" x14ac:dyDescent="0.25">
      <c r="C571" s="90">
        <f t="shared" si="184"/>
        <v>431</v>
      </c>
      <c r="D571" s="3" t="s">
        <v>485</v>
      </c>
      <c r="E571" s="225" t="str">
        <f>_xlfn.XLOOKUP(D571, '[1]Парный рейтинг'!$D$10:$D$826,'[1]Парный рейтинг'!$P$10:$P$826, "")</f>
        <v/>
      </c>
      <c r="F571" s="172" t="str">
        <f t="shared" si="167"/>
        <v/>
      </c>
      <c r="G571" s="207" t="e">
        <f t="shared" si="168"/>
        <v>#VALUE!</v>
      </c>
      <c r="H571" s="176" t="str">
        <f t="shared" si="185"/>
        <v/>
      </c>
      <c r="I571" s="27" t="str">
        <f t="shared" si="169"/>
        <v>3,0</v>
      </c>
      <c r="J571" s="208">
        <v>3</v>
      </c>
      <c r="K571" s="24" t="s">
        <v>797</v>
      </c>
      <c r="L571" s="2">
        <f t="shared" si="170"/>
        <v>0</v>
      </c>
      <c r="M571" s="5">
        <f t="shared" si="171"/>
        <v>3</v>
      </c>
      <c r="N571" s="196">
        <f t="shared" si="172"/>
        <v>0</v>
      </c>
      <c r="O571" s="196">
        <f t="shared" si="173"/>
        <v>0</v>
      </c>
      <c r="P571" s="17" t="str">
        <f t="shared" si="174"/>
        <v/>
      </c>
      <c r="Q571" s="16" t="str">
        <f t="shared" si="175"/>
        <v>n/a</v>
      </c>
      <c r="R571" s="10" t="e">
        <f t="shared" si="176"/>
        <v>#VALUE!</v>
      </c>
      <c r="S571" s="25">
        <f t="shared" si="177"/>
        <v>0</v>
      </c>
      <c r="T571" s="11">
        <f t="shared" si="178"/>
        <v>0</v>
      </c>
      <c r="U571" s="12" t="str">
        <f t="shared" si="179"/>
        <v xml:space="preserve"> </v>
      </c>
      <c r="V571" s="13">
        <f t="shared" si="180"/>
        <v>0</v>
      </c>
      <c r="W571" s="53">
        <f t="shared" si="181"/>
        <v>0</v>
      </c>
      <c r="X571" s="54">
        <f t="shared" si="182"/>
        <v>0</v>
      </c>
      <c r="Y571" s="15" t="str">
        <f t="shared" si="183"/>
        <v>-</v>
      </c>
      <c r="Z571" s="54" t="s">
        <v>797</v>
      </c>
      <c r="AA571" s="12">
        <v>0</v>
      </c>
      <c r="AB571" s="54" t="s">
        <v>797</v>
      </c>
      <c r="AC571" s="12">
        <v>0</v>
      </c>
      <c r="AD571" s="54" t="s">
        <v>797</v>
      </c>
      <c r="AE571" s="12">
        <v>0</v>
      </c>
      <c r="AF571" s="54" t="s">
        <v>797</v>
      </c>
      <c r="AG571" s="12">
        <v>0</v>
      </c>
      <c r="AH571" s="54" t="s">
        <v>797</v>
      </c>
      <c r="AI571" s="12">
        <v>0</v>
      </c>
      <c r="AJ571" s="54" t="s">
        <v>797</v>
      </c>
      <c r="AK571" s="12">
        <v>0</v>
      </c>
      <c r="AL571" s="54" t="s">
        <v>797</v>
      </c>
      <c r="AM571" s="12">
        <v>0</v>
      </c>
      <c r="AN571" s="54" t="s">
        <v>797</v>
      </c>
      <c r="AO571" s="12">
        <v>0</v>
      </c>
      <c r="AP571" s="183" t="s">
        <v>896</v>
      </c>
      <c r="AQ571" s="194">
        <v>3</v>
      </c>
      <c r="AR571" s="195" t="s">
        <v>797</v>
      </c>
      <c r="AS571" s="180">
        <v>0</v>
      </c>
      <c r="AT571" s="181">
        <v>3</v>
      </c>
      <c r="AU571" s="188">
        <v>0</v>
      </c>
      <c r="AV571" s="188">
        <v>0</v>
      </c>
      <c r="AW571" s="188" t="s">
        <v>797</v>
      </c>
      <c r="AX571" s="95" t="s">
        <v>897</v>
      </c>
      <c r="AY571" s="96" t="e">
        <v>#VALUE!</v>
      </c>
      <c r="AZ571" s="97">
        <v>0</v>
      </c>
    </row>
    <row r="572" spans="3:52" ht="15" customHeight="1" x14ac:dyDescent="0.25">
      <c r="C572" s="90">
        <f t="shared" si="184"/>
        <v>432</v>
      </c>
      <c r="D572" s="3" t="s">
        <v>585</v>
      </c>
      <c r="E572" s="225" t="str">
        <f>_xlfn.XLOOKUP(D572, '[1]Парный рейтинг'!$D$10:$D$826,'[1]Парный рейтинг'!$P$10:$P$826, "")</f>
        <v/>
      </c>
      <c r="F572" s="172" t="str">
        <f t="shared" si="167"/>
        <v/>
      </c>
      <c r="G572" s="207" t="e">
        <f t="shared" si="168"/>
        <v>#VALUE!</v>
      </c>
      <c r="H572" s="176" t="str">
        <f t="shared" si="185"/>
        <v/>
      </c>
      <c r="I572" s="27" t="str">
        <f t="shared" si="169"/>
        <v>3,0</v>
      </c>
      <c r="J572" s="208">
        <v>3</v>
      </c>
      <c r="K572" s="24" t="s">
        <v>797</v>
      </c>
      <c r="L572" s="2">
        <f t="shared" si="170"/>
        <v>0</v>
      </c>
      <c r="M572" s="5">
        <f t="shared" si="171"/>
        <v>3</v>
      </c>
      <c r="N572" s="196">
        <f t="shared" si="172"/>
        <v>0</v>
      </c>
      <c r="O572" s="196">
        <f t="shared" si="173"/>
        <v>0</v>
      </c>
      <c r="P572" s="17" t="str">
        <f t="shared" si="174"/>
        <v/>
      </c>
      <c r="Q572" s="16" t="str">
        <f t="shared" si="175"/>
        <v>n/a</v>
      </c>
      <c r="R572" s="10" t="e">
        <f t="shared" si="176"/>
        <v>#VALUE!</v>
      </c>
      <c r="S572" s="25">
        <f t="shared" si="177"/>
        <v>0</v>
      </c>
      <c r="T572" s="11">
        <f t="shared" si="178"/>
        <v>0</v>
      </c>
      <c r="U572" s="12" t="str">
        <f t="shared" si="179"/>
        <v xml:space="preserve"> </v>
      </c>
      <c r="V572" s="13">
        <f t="shared" si="180"/>
        <v>0</v>
      </c>
      <c r="W572" s="53">
        <f t="shared" si="181"/>
        <v>0</v>
      </c>
      <c r="X572" s="54">
        <f t="shared" si="182"/>
        <v>0</v>
      </c>
      <c r="Y572" s="15" t="str">
        <f t="shared" si="183"/>
        <v>-</v>
      </c>
      <c r="Z572" s="54" t="s">
        <v>797</v>
      </c>
      <c r="AA572" s="12">
        <v>0</v>
      </c>
      <c r="AB572" s="54" t="s">
        <v>797</v>
      </c>
      <c r="AC572" s="12">
        <v>0</v>
      </c>
      <c r="AD572" s="54" t="s">
        <v>797</v>
      </c>
      <c r="AE572" s="12">
        <v>0</v>
      </c>
      <c r="AF572" s="54" t="s">
        <v>797</v>
      </c>
      <c r="AG572" s="12">
        <v>0</v>
      </c>
      <c r="AH572" s="54" t="s">
        <v>797</v>
      </c>
      <c r="AI572" s="12">
        <v>0</v>
      </c>
      <c r="AJ572" s="54" t="s">
        <v>797</v>
      </c>
      <c r="AK572" s="12">
        <v>0</v>
      </c>
      <c r="AL572" s="54" t="s">
        <v>797</v>
      </c>
      <c r="AM572" s="12">
        <v>0</v>
      </c>
      <c r="AN572" s="54" t="s">
        <v>797</v>
      </c>
      <c r="AO572" s="12">
        <v>0</v>
      </c>
      <c r="AP572" s="183" t="s">
        <v>896</v>
      </c>
      <c r="AQ572" s="194">
        <v>3</v>
      </c>
      <c r="AR572" s="195" t="s">
        <v>797</v>
      </c>
      <c r="AS572" s="180">
        <v>0</v>
      </c>
      <c r="AT572" s="181">
        <v>3</v>
      </c>
      <c r="AU572" s="188">
        <v>0</v>
      </c>
      <c r="AV572" s="188">
        <v>0</v>
      </c>
      <c r="AW572" s="188" t="s">
        <v>797</v>
      </c>
      <c r="AX572" s="95" t="s">
        <v>897</v>
      </c>
      <c r="AY572" s="96" t="e">
        <v>#VALUE!</v>
      </c>
      <c r="AZ572" s="97">
        <v>0</v>
      </c>
    </row>
    <row r="573" spans="3:52" ht="15" customHeight="1" x14ac:dyDescent="0.25">
      <c r="C573" s="90">
        <f t="shared" si="184"/>
        <v>433</v>
      </c>
      <c r="D573" s="3" t="s">
        <v>500</v>
      </c>
      <c r="E573" s="225" t="str">
        <f>_xlfn.XLOOKUP(D573, '[1]Парный рейтинг'!$D$10:$D$826,'[1]Парный рейтинг'!$P$10:$P$826, "")</f>
        <v/>
      </c>
      <c r="F573" s="172" t="str">
        <f t="shared" si="167"/>
        <v/>
      </c>
      <c r="G573" s="207" t="e">
        <f t="shared" si="168"/>
        <v>#VALUE!</v>
      </c>
      <c r="H573" s="176" t="str">
        <f t="shared" si="185"/>
        <v/>
      </c>
      <c r="I573" s="27" t="str">
        <f t="shared" si="169"/>
        <v>3,0</v>
      </c>
      <c r="J573" s="208">
        <v>3</v>
      </c>
      <c r="K573" s="24" t="s">
        <v>797</v>
      </c>
      <c r="L573" s="2">
        <f t="shared" si="170"/>
        <v>0</v>
      </c>
      <c r="M573" s="5">
        <f t="shared" si="171"/>
        <v>3</v>
      </c>
      <c r="N573" s="196">
        <f t="shared" si="172"/>
        <v>0</v>
      </c>
      <c r="O573" s="196">
        <f t="shared" si="173"/>
        <v>0</v>
      </c>
      <c r="P573" s="17" t="str">
        <f t="shared" si="174"/>
        <v/>
      </c>
      <c r="Q573" s="16" t="str">
        <f t="shared" si="175"/>
        <v>n/a</v>
      </c>
      <c r="R573" s="10" t="e">
        <f t="shared" si="176"/>
        <v>#VALUE!</v>
      </c>
      <c r="S573" s="25">
        <f t="shared" si="177"/>
        <v>0</v>
      </c>
      <c r="T573" s="11">
        <f t="shared" si="178"/>
        <v>0</v>
      </c>
      <c r="U573" s="12" t="str">
        <f t="shared" si="179"/>
        <v xml:space="preserve"> </v>
      </c>
      <c r="V573" s="13">
        <f t="shared" si="180"/>
        <v>0</v>
      </c>
      <c r="W573" s="53">
        <f t="shared" si="181"/>
        <v>0</v>
      </c>
      <c r="X573" s="54">
        <f t="shared" si="182"/>
        <v>0</v>
      </c>
      <c r="Y573" s="15" t="str">
        <f t="shared" si="183"/>
        <v>-</v>
      </c>
      <c r="Z573" s="54" t="s">
        <v>797</v>
      </c>
      <c r="AA573" s="12">
        <v>0</v>
      </c>
      <c r="AB573" s="54" t="s">
        <v>797</v>
      </c>
      <c r="AC573" s="12">
        <v>0</v>
      </c>
      <c r="AD573" s="54" t="s">
        <v>797</v>
      </c>
      <c r="AE573" s="12">
        <v>0</v>
      </c>
      <c r="AF573" s="54" t="s">
        <v>797</v>
      </c>
      <c r="AG573" s="12">
        <v>0</v>
      </c>
      <c r="AH573" s="54" t="s">
        <v>797</v>
      </c>
      <c r="AI573" s="12">
        <v>0</v>
      </c>
      <c r="AJ573" s="54" t="s">
        <v>797</v>
      </c>
      <c r="AK573" s="12">
        <v>0</v>
      </c>
      <c r="AL573" s="54" t="s">
        <v>797</v>
      </c>
      <c r="AM573" s="12">
        <v>0</v>
      </c>
      <c r="AN573" s="54" t="s">
        <v>797</v>
      </c>
      <c r="AO573" s="12">
        <v>0</v>
      </c>
      <c r="AP573" s="183" t="s">
        <v>896</v>
      </c>
      <c r="AQ573" s="194">
        <v>3</v>
      </c>
      <c r="AR573" s="195" t="s">
        <v>797</v>
      </c>
      <c r="AS573" s="180">
        <v>0</v>
      </c>
      <c r="AT573" s="181">
        <v>3</v>
      </c>
      <c r="AU573" s="188">
        <v>0</v>
      </c>
      <c r="AV573" s="188">
        <v>0</v>
      </c>
      <c r="AW573" s="188" t="s">
        <v>797</v>
      </c>
      <c r="AX573" s="95" t="s">
        <v>897</v>
      </c>
      <c r="AY573" s="96" t="e">
        <v>#VALUE!</v>
      </c>
      <c r="AZ573" s="97">
        <v>0</v>
      </c>
    </row>
    <row r="574" spans="3:52" ht="15" customHeight="1" x14ac:dyDescent="0.25">
      <c r="C574" s="90">
        <f t="shared" si="184"/>
        <v>434</v>
      </c>
      <c r="D574" s="3" t="s">
        <v>586</v>
      </c>
      <c r="E574" s="225" t="str">
        <f>_xlfn.XLOOKUP(D574, '[1]Парный рейтинг'!$D$10:$D$826,'[1]Парный рейтинг'!$P$10:$P$826, "")</f>
        <v/>
      </c>
      <c r="F574" s="172" t="str">
        <f t="shared" si="167"/>
        <v/>
      </c>
      <c r="G574" s="207" t="e">
        <f t="shared" si="168"/>
        <v>#VALUE!</v>
      </c>
      <c r="H574" s="176" t="str">
        <f t="shared" si="185"/>
        <v/>
      </c>
      <c r="I574" s="27" t="str">
        <f t="shared" si="169"/>
        <v>3,0</v>
      </c>
      <c r="J574" s="208">
        <v>3</v>
      </c>
      <c r="K574" s="24" t="s">
        <v>797</v>
      </c>
      <c r="L574" s="2">
        <f t="shared" si="170"/>
        <v>0</v>
      </c>
      <c r="M574" s="5">
        <f t="shared" si="171"/>
        <v>3</v>
      </c>
      <c r="N574" s="196">
        <f t="shared" si="172"/>
        <v>0</v>
      </c>
      <c r="O574" s="196">
        <f t="shared" si="173"/>
        <v>0</v>
      </c>
      <c r="P574" s="17" t="str">
        <f t="shared" si="174"/>
        <v/>
      </c>
      <c r="Q574" s="16" t="str">
        <f t="shared" si="175"/>
        <v>n/a</v>
      </c>
      <c r="R574" s="10" t="e">
        <f t="shared" si="176"/>
        <v>#VALUE!</v>
      </c>
      <c r="S574" s="25">
        <f t="shared" si="177"/>
        <v>0</v>
      </c>
      <c r="T574" s="11">
        <f t="shared" si="178"/>
        <v>0</v>
      </c>
      <c r="U574" s="12" t="str">
        <f t="shared" si="179"/>
        <v xml:space="preserve"> </v>
      </c>
      <c r="V574" s="13">
        <f t="shared" si="180"/>
        <v>0</v>
      </c>
      <c r="W574" s="53">
        <f t="shared" si="181"/>
        <v>0</v>
      </c>
      <c r="X574" s="54">
        <f t="shared" si="182"/>
        <v>0</v>
      </c>
      <c r="Y574" s="15" t="str">
        <f t="shared" si="183"/>
        <v>-</v>
      </c>
      <c r="Z574" s="54" t="s">
        <v>797</v>
      </c>
      <c r="AA574" s="12">
        <v>0</v>
      </c>
      <c r="AB574" s="54" t="s">
        <v>797</v>
      </c>
      <c r="AC574" s="12">
        <v>0</v>
      </c>
      <c r="AD574" s="54" t="s">
        <v>797</v>
      </c>
      <c r="AE574" s="12">
        <v>0</v>
      </c>
      <c r="AF574" s="54" t="s">
        <v>797</v>
      </c>
      <c r="AG574" s="12">
        <v>0</v>
      </c>
      <c r="AH574" s="54" t="s">
        <v>797</v>
      </c>
      <c r="AI574" s="12">
        <v>0</v>
      </c>
      <c r="AJ574" s="54" t="s">
        <v>797</v>
      </c>
      <c r="AK574" s="12">
        <v>0</v>
      </c>
      <c r="AL574" s="54" t="s">
        <v>797</v>
      </c>
      <c r="AM574" s="12">
        <v>0</v>
      </c>
      <c r="AN574" s="54" t="s">
        <v>797</v>
      </c>
      <c r="AO574" s="12">
        <v>0</v>
      </c>
      <c r="AP574" s="183" t="s">
        <v>896</v>
      </c>
      <c r="AQ574" s="194">
        <v>3</v>
      </c>
      <c r="AR574" s="195" t="s">
        <v>797</v>
      </c>
      <c r="AS574" s="180">
        <v>0</v>
      </c>
      <c r="AT574" s="181">
        <v>3</v>
      </c>
      <c r="AU574" s="188">
        <v>0</v>
      </c>
      <c r="AV574" s="188">
        <v>0</v>
      </c>
      <c r="AW574" s="188" t="s">
        <v>797</v>
      </c>
      <c r="AX574" s="95" t="s">
        <v>897</v>
      </c>
      <c r="AY574" s="96" t="e">
        <v>#VALUE!</v>
      </c>
      <c r="AZ574" s="97">
        <v>0</v>
      </c>
    </row>
    <row r="575" spans="3:52" ht="15" customHeight="1" x14ac:dyDescent="0.25">
      <c r="C575" s="90">
        <f t="shared" si="184"/>
        <v>435</v>
      </c>
      <c r="D575" s="3" t="s">
        <v>437</v>
      </c>
      <c r="E575" s="225" t="str">
        <f>_xlfn.XLOOKUP(D575, '[1]Парный рейтинг'!$D$10:$D$826,'[1]Парный рейтинг'!$P$10:$P$826, "")</f>
        <v/>
      </c>
      <c r="F575" s="172" t="str">
        <f t="shared" si="167"/>
        <v/>
      </c>
      <c r="G575" s="207" t="e">
        <f t="shared" si="168"/>
        <v>#VALUE!</v>
      </c>
      <c r="H575" s="176" t="str">
        <f t="shared" si="185"/>
        <v/>
      </c>
      <c r="I575" s="27" t="str">
        <f t="shared" si="169"/>
        <v>3,0</v>
      </c>
      <c r="J575" s="208">
        <v>3</v>
      </c>
      <c r="K575" s="24" t="s">
        <v>797</v>
      </c>
      <c r="L575" s="2">
        <f t="shared" si="170"/>
        <v>0</v>
      </c>
      <c r="M575" s="5">
        <f t="shared" si="171"/>
        <v>3</v>
      </c>
      <c r="N575" s="196">
        <f t="shared" si="172"/>
        <v>0</v>
      </c>
      <c r="O575" s="196">
        <f t="shared" si="173"/>
        <v>0</v>
      </c>
      <c r="P575" s="17" t="str">
        <f t="shared" si="174"/>
        <v/>
      </c>
      <c r="Q575" s="16" t="str">
        <f t="shared" si="175"/>
        <v>n/a</v>
      </c>
      <c r="R575" s="10" t="e">
        <f t="shared" si="176"/>
        <v>#VALUE!</v>
      </c>
      <c r="S575" s="25">
        <f t="shared" si="177"/>
        <v>0</v>
      </c>
      <c r="T575" s="11">
        <f t="shared" si="178"/>
        <v>0</v>
      </c>
      <c r="U575" s="12" t="str">
        <f t="shared" si="179"/>
        <v xml:space="preserve"> </v>
      </c>
      <c r="V575" s="13">
        <f t="shared" si="180"/>
        <v>0</v>
      </c>
      <c r="W575" s="53">
        <f t="shared" si="181"/>
        <v>0</v>
      </c>
      <c r="X575" s="54">
        <f t="shared" si="182"/>
        <v>0</v>
      </c>
      <c r="Y575" s="15" t="str">
        <f t="shared" si="183"/>
        <v>-</v>
      </c>
      <c r="Z575" s="54" t="s">
        <v>797</v>
      </c>
      <c r="AA575" s="12">
        <v>0</v>
      </c>
      <c r="AB575" s="54" t="s">
        <v>797</v>
      </c>
      <c r="AC575" s="12">
        <v>0</v>
      </c>
      <c r="AD575" s="54" t="s">
        <v>797</v>
      </c>
      <c r="AE575" s="12">
        <v>0</v>
      </c>
      <c r="AF575" s="54" t="s">
        <v>797</v>
      </c>
      <c r="AG575" s="12">
        <v>0</v>
      </c>
      <c r="AH575" s="54" t="s">
        <v>797</v>
      </c>
      <c r="AI575" s="12">
        <v>0</v>
      </c>
      <c r="AJ575" s="54" t="s">
        <v>797</v>
      </c>
      <c r="AK575" s="12">
        <v>0</v>
      </c>
      <c r="AL575" s="54" t="s">
        <v>797</v>
      </c>
      <c r="AM575" s="12">
        <v>0</v>
      </c>
      <c r="AN575" s="54" t="s">
        <v>797</v>
      </c>
      <c r="AO575" s="12">
        <v>0</v>
      </c>
      <c r="AP575" s="183" t="s">
        <v>896</v>
      </c>
      <c r="AQ575" s="194">
        <v>3</v>
      </c>
      <c r="AR575" s="195" t="s">
        <v>797</v>
      </c>
      <c r="AS575" s="180">
        <v>0</v>
      </c>
      <c r="AT575" s="181">
        <v>3</v>
      </c>
      <c r="AU575" s="188">
        <v>0</v>
      </c>
      <c r="AV575" s="188">
        <v>0</v>
      </c>
      <c r="AW575" s="188" t="s">
        <v>797</v>
      </c>
      <c r="AX575" s="95" t="s">
        <v>897</v>
      </c>
      <c r="AY575" s="96" t="e">
        <v>#VALUE!</v>
      </c>
      <c r="AZ575" s="97">
        <v>0</v>
      </c>
    </row>
    <row r="576" spans="3:52" ht="15" customHeight="1" x14ac:dyDescent="0.25">
      <c r="C576" s="90">
        <f t="shared" si="184"/>
        <v>436</v>
      </c>
      <c r="D576" s="3" t="s">
        <v>589</v>
      </c>
      <c r="E576" s="225" t="str">
        <f>_xlfn.XLOOKUP(D576, '[1]Парный рейтинг'!$D$10:$D$826,'[1]Парный рейтинг'!$P$10:$P$826, "")</f>
        <v/>
      </c>
      <c r="F576" s="172" t="str">
        <f t="shared" si="167"/>
        <v/>
      </c>
      <c r="G576" s="207" t="e">
        <f t="shared" si="168"/>
        <v>#VALUE!</v>
      </c>
      <c r="H576" s="176" t="str">
        <f t="shared" si="185"/>
        <v/>
      </c>
      <c r="I576" s="27" t="str">
        <f t="shared" si="169"/>
        <v>3,0</v>
      </c>
      <c r="J576" s="208">
        <v>3</v>
      </c>
      <c r="K576" s="24" t="s">
        <v>797</v>
      </c>
      <c r="L576" s="2">
        <f t="shared" si="170"/>
        <v>0</v>
      </c>
      <c r="M576" s="5">
        <f t="shared" si="171"/>
        <v>3</v>
      </c>
      <c r="N576" s="196">
        <f t="shared" si="172"/>
        <v>0</v>
      </c>
      <c r="O576" s="196">
        <f t="shared" si="173"/>
        <v>0</v>
      </c>
      <c r="P576" s="17" t="str">
        <f t="shared" si="174"/>
        <v/>
      </c>
      <c r="Q576" s="16" t="str">
        <f t="shared" si="175"/>
        <v>n/a</v>
      </c>
      <c r="R576" s="10" t="e">
        <f t="shared" si="176"/>
        <v>#VALUE!</v>
      </c>
      <c r="S576" s="25">
        <f t="shared" si="177"/>
        <v>0</v>
      </c>
      <c r="T576" s="11">
        <f t="shared" si="178"/>
        <v>0</v>
      </c>
      <c r="U576" s="12" t="str">
        <f t="shared" si="179"/>
        <v xml:space="preserve"> </v>
      </c>
      <c r="V576" s="13">
        <f t="shared" si="180"/>
        <v>0</v>
      </c>
      <c r="W576" s="53">
        <f t="shared" si="181"/>
        <v>0</v>
      </c>
      <c r="X576" s="54">
        <f t="shared" si="182"/>
        <v>0</v>
      </c>
      <c r="Y576" s="15" t="str">
        <f t="shared" si="183"/>
        <v>-</v>
      </c>
      <c r="Z576" s="54" t="s">
        <v>797</v>
      </c>
      <c r="AA576" s="12">
        <v>0</v>
      </c>
      <c r="AB576" s="54" t="s">
        <v>797</v>
      </c>
      <c r="AC576" s="12">
        <v>0</v>
      </c>
      <c r="AD576" s="54" t="s">
        <v>797</v>
      </c>
      <c r="AE576" s="12">
        <v>0</v>
      </c>
      <c r="AF576" s="54" t="s">
        <v>797</v>
      </c>
      <c r="AG576" s="12">
        <v>0</v>
      </c>
      <c r="AH576" s="54" t="s">
        <v>797</v>
      </c>
      <c r="AI576" s="12">
        <v>0</v>
      </c>
      <c r="AJ576" s="54" t="s">
        <v>797</v>
      </c>
      <c r="AK576" s="12">
        <v>0</v>
      </c>
      <c r="AL576" s="54" t="s">
        <v>797</v>
      </c>
      <c r="AM576" s="12">
        <v>0</v>
      </c>
      <c r="AN576" s="54" t="s">
        <v>797</v>
      </c>
      <c r="AO576" s="12">
        <v>0</v>
      </c>
      <c r="AP576" s="183" t="s">
        <v>896</v>
      </c>
      <c r="AQ576" s="194">
        <v>3</v>
      </c>
      <c r="AR576" s="195" t="s">
        <v>797</v>
      </c>
      <c r="AS576" s="180">
        <v>0</v>
      </c>
      <c r="AT576" s="181">
        <v>3</v>
      </c>
      <c r="AU576" s="188">
        <v>0</v>
      </c>
      <c r="AV576" s="188">
        <v>0</v>
      </c>
      <c r="AW576" s="188" t="s">
        <v>797</v>
      </c>
      <c r="AX576" s="95" t="s">
        <v>897</v>
      </c>
      <c r="AY576" s="96" t="e">
        <v>#VALUE!</v>
      </c>
      <c r="AZ576" s="97">
        <v>0</v>
      </c>
    </row>
    <row r="577" spans="3:52" ht="15" customHeight="1" x14ac:dyDescent="0.25">
      <c r="C577" s="90">
        <f t="shared" si="184"/>
        <v>437</v>
      </c>
      <c r="D577" s="3" t="s">
        <v>587</v>
      </c>
      <c r="E577" s="225" t="str">
        <f>_xlfn.XLOOKUP(D577, '[1]Парный рейтинг'!$D$10:$D$826,'[1]Парный рейтинг'!$P$10:$P$826, "")</f>
        <v/>
      </c>
      <c r="F577" s="172" t="str">
        <f t="shared" si="167"/>
        <v/>
      </c>
      <c r="G577" s="207" t="e">
        <f t="shared" si="168"/>
        <v>#VALUE!</v>
      </c>
      <c r="H577" s="176" t="str">
        <f t="shared" si="185"/>
        <v/>
      </c>
      <c r="I577" s="27" t="str">
        <f t="shared" si="169"/>
        <v>3,0</v>
      </c>
      <c r="J577" s="208">
        <v>3</v>
      </c>
      <c r="K577" s="24" t="s">
        <v>797</v>
      </c>
      <c r="L577" s="2">
        <f t="shared" si="170"/>
        <v>0</v>
      </c>
      <c r="M577" s="5">
        <f t="shared" si="171"/>
        <v>3</v>
      </c>
      <c r="N577" s="196">
        <f t="shared" si="172"/>
        <v>0</v>
      </c>
      <c r="O577" s="196">
        <f t="shared" si="173"/>
        <v>0</v>
      </c>
      <c r="P577" s="17" t="str">
        <f t="shared" si="174"/>
        <v/>
      </c>
      <c r="Q577" s="16" t="str">
        <f t="shared" si="175"/>
        <v>n/a</v>
      </c>
      <c r="R577" s="10" t="e">
        <f t="shared" si="176"/>
        <v>#VALUE!</v>
      </c>
      <c r="S577" s="25">
        <f t="shared" si="177"/>
        <v>0</v>
      </c>
      <c r="T577" s="11">
        <f t="shared" si="178"/>
        <v>0</v>
      </c>
      <c r="U577" s="12" t="str">
        <f t="shared" si="179"/>
        <v xml:space="preserve"> </v>
      </c>
      <c r="V577" s="13">
        <f t="shared" si="180"/>
        <v>0</v>
      </c>
      <c r="W577" s="53">
        <f t="shared" si="181"/>
        <v>0</v>
      </c>
      <c r="X577" s="54">
        <f t="shared" si="182"/>
        <v>0</v>
      </c>
      <c r="Y577" s="15" t="str">
        <f t="shared" si="183"/>
        <v>-</v>
      </c>
      <c r="Z577" s="54" t="s">
        <v>797</v>
      </c>
      <c r="AA577" s="12">
        <v>0</v>
      </c>
      <c r="AB577" s="54" t="s">
        <v>797</v>
      </c>
      <c r="AC577" s="12">
        <v>0</v>
      </c>
      <c r="AD577" s="54" t="s">
        <v>797</v>
      </c>
      <c r="AE577" s="12">
        <v>0</v>
      </c>
      <c r="AF577" s="54" t="s">
        <v>797</v>
      </c>
      <c r="AG577" s="12">
        <v>0</v>
      </c>
      <c r="AH577" s="54" t="s">
        <v>797</v>
      </c>
      <c r="AI577" s="12">
        <v>0</v>
      </c>
      <c r="AJ577" s="54" t="s">
        <v>797</v>
      </c>
      <c r="AK577" s="12">
        <v>0</v>
      </c>
      <c r="AL577" s="54" t="s">
        <v>797</v>
      </c>
      <c r="AM577" s="12">
        <v>0</v>
      </c>
      <c r="AN577" s="54" t="s">
        <v>797</v>
      </c>
      <c r="AO577" s="12">
        <v>0</v>
      </c>
      <c r="AP577" s="183" t="s">
        <v>896</v>
      </c>
      <c r="AQ577" s="194">
        <v>3</v>
      </c>
      <c r="AR577" s="195" t="s">
        <v>797</v>
      </c>
      <c r="AS577" s="180">
        <v>0</v>
      </c>
      <c r="AT577" s="181">
        <v>3</v>
      </c>
      <c r="AU577" s="188">
        <v>0</v>
      </c>
      <c r="AV577" s="188">
        <v>0</v>
      </c>
      <c r="AW577" s="188" t="s">
        <v>797</v>
      </c>
      <c r="AX577" s="95" t="s">
        <v>897</v>
      </c>
      <c r="AY577" s="96" t="e">
        <v>#VALUE!</v>
      </c>
      <c r="AZ577" s="97">
        <v>0</v>
      </c>
    </row>
    <row r="578" spans="3:52" ht="15" customHeight="1" x14ac:dyDescent="0.25">
      <c r="C578" s="90">
        <f t="shared" si="184"/>
        <v>438</v>
      </c>
      <c r="D578" s="3" t="s">
        <v>588</v>
      </c>
      <c r="E578" s="225" t="str">
        <f>_xlfn.XLOOKUP(D578, '[1]Парный рейтинг'!$D$10:$D$826,'[1]Парный рейтинг'!$P$10:$P$826, "")</f>
        <v/>
      </c>
      <c r="F578" s="172" t="str">
        <f t="shared" si="167"/>
        <v/>
      </c>
      <c r="G578" s="207" t="e">
        <f t="shared" si="168"/>
        <v>#VALUE!</v>
      </c>
      <c r="H578" s="176" t="str">
        <f t="shared" si="185"/>
        <v/>
      </c>
      <c r="I578" s="27" t="str">
        <f t="shared" si="169"/>
        <v>3,0</v>
      </c>
      <c r="J578" s="208">
        <v>3</v>
      </c>
      <c r="K578" s="24" t="s">
        <v>797</v>
      </c>
      <c r="L578" s="2">
        <f t="shared" si="170"/>
        <v>0</v>
      </c>
      <c r="M578" s="5">
        <f t="shared" si="171"/>
        <v>3</v>
      </c>
      <c r="N578" s="196">
        <f t="shared" si="172"/>
        <v>0</v>
      </c>
      <c r="O578" s="196">
        <f t="shared" si="173"/>
        <v>0</v>
      </c>
      <c r="P578" s="17" t="str">
        <f t="shared" si="174"/>
        <v/>
      </c>
      <c r="Q578" s="16" t="str">
        <f t="shared" si="175"/>
        <v>n/a</v>
      </c>
      <c r="R578" s="10" t="e">
        <f t="shared" si="176"/>
        <v>#VALUE!</v>
      </c>
      <c r="S578" s="25">
        <f t="shared" si="177"/>
        <v>0</v>
      </c>
      <c r="T578" s="11">
        <f t="shared" si="178"/>
        <v>0</v>
      </c>
      <c r="U578" s="12" t="str">
        <f t="shared" si="179"/>
        <v xml:space="preserve"> </v>
      </c>
      <c r="V578" s="13">
        <f t="shared" si="180"/>
        <v>0</v>
      </c>
      <c r="W578" s="53">
        <f t="shared" si="181"/>
        <v>0</v>
      </c>
      <c r="X578" s="54">
        <f t="shared" si="182"/>
        <v>0</v>
      </c>
      <c r="Y578" s="15" t="str">
        <f t="shared" si="183"/>
        <v>-</v>
      </c>
      <c r="Z578" s="54" t="s">
        <v>797</v>
      </c>
      <c r="AA578" s="12">
        <v>0</v>
      </c>
      <c r="AB578" s="54" t="s">
        <v>797</v>
      </c>
      <c r="AC578" s="12">
        <v>0</v>
      </c>
      <c r="AD578" s="54" t="s">
        <v>797</v>
      </c>
      <c r="AE578" s="12">
        <v>0</v>
      </c>
      <c r="AF578" s="54" t="s">
        <v>797</v>
      </c>
      <c r="AG578" s="12">
        <v>0</v>
      </c>
      <c r="AH578" s="54" t="s">
        <v>797</v>
      </c>
      <c r="AI578" s="12">
        <v>0</v>
      </c>
      <c r="AJ578" s="54" t="s">
        <v>797</v>
      </c>
      <c r="AK578" s="12">
        <v>0</v>
      </c>
      <c r="AL578" s="54" t="s">
        <v>797</v>
      </c>
      <c r="AM578" s="12">
        <v>0</v>
      </c>
      <c r="AN578" s="54" t="s">
        <v>797</v>
      </c>
      <c r="AO578" s="12">
        <v>0</v>
      </c>
      <c r="AP578" s="183" t="s">
        <v>896</v>
      </c>
      <c r="AQ578" s="194">
        <v>3</v>
      </c>
      <c r="AR578" s="195" t="s">
        <v>797</v>
      </c>
      <c r="AS578" s="180">
        <v>0</v>
      </c>
      <c r="AT578" s="181">
        <v>3</v>
      </c>
      <c r="AU578" s="188">
        <v>0</v>
      </c>
      <c r="AV578" s="188">
        <v>0</v>
      </c>
      <c r="AW578" s="188" t="s">
        <v>797</v>
      </c>
      <c r="AX578" s="95" t="s">
        <v>897</v>
      </c>
      <c r="AY578" s="96" t="e">
        <v>#VALUE!</v>
      </c>
      <c r="AZ578" s="97">
        <v>0</v>
      </c>
    </row>
    <row r="579" spans="3:52" ht="15" customHeight="1" x14ac:dyDescent="0.25">
      <c r="C579" s="90">
        <f t="shared" si="184"/>
        <v>439</v>
      </c>
      <c r="D579" s="3" t="s">
        <v>590</v>
      </c>
      <c r="E579" s="225" t="str">
        <f>_xlfn.XLOOKUP(D579, '[1]Парный рейтинг'!$D$10:$D$826,'[1]Парный рейтинг'!$P$10:$P$826, "")</f>
        <v/>
      </c>
      <c r="F579" s="172" t="str">
        <f t="shared" si="167"/>
        <v/>
      </c>
      <c r="G579" s="207" t="e">
        <f t="shared" si="168"/>
        <v>#VALUE!</v>
      </c>
      <c r="H579" s="176" t="str">
        <f t="shared" si="185"/>
        <v/>
      </c>
      <c r="I579" s="27" t="str">
        <f t="shared" si="169"/>
        <v>3,0</v>
      </c>
      <c r="J579" s="208">
        <v>3</v>
      </c>
      <c r="K579" s="24" t="s">
        <v>797</v>
      </c>
      <c r="L579" s="2">
        <f t="shared" si="170"/>
        <v>0</v>
      </c>
      <c r="M579" s="5">
        <f t="shared" si="171"/>
        <v>3</v>
      </c>
      <c r="N579" s="196">
        <f t="shared" si="172"/>
        <v>0</v>
      </c>
      <c r="O579" s="196">
        <f t="shared" si="173"/>
        <v>0</v>
      </c>
      <c r="P579" s="17" t="str">
        <f t="shared" si="174"/>
        <v/>
      </c>
      <c r="Q579" s="16" t="str">
        <f t="shared" si="175"/>
        <v>n/a</v>
      </c>
      <c r="R579" s="10" t="e">
        <f t="shared" si="176"/>
        <v>#VALUE!</v>
      </c>
      <c r="S579" s="25">
        <f t="shared" si="177"/>
        <v>0</v>
      </c>
      <c r="T579" s="11">
        <f t="shared" si="178"/>
        <v>0</v>
      </c>
      <c r="U579" s="12" t="str">
        <f t="shared" si="179"/>
        <v xml:space="preserve"> </v>
      </c>
      <c r="V579" s="13">
        <f t="shared" si="180"/>
        <v>0</v>
      </c>
      <c r="W579" s="53">
        <f t="shared" si="181"/>
        <v>0</v>
      </c>
      <c r="X579" s="54">
        <f t="shared" si="182"/>
        <v>0</v>
      </c>
      <c r="Y579" s="15" t="str">
        <f t="shared" si="183"/>
        <v>-</v>
      </c>
      <c r="Z579" s="54" t="s">
        <v>797</v>
      </c>
      <c r="AA579" s="12">
        <v>0</v>
      </c>
      <c r="AB579" s="54" t="s">
        <v>797</v>
      </c>
      <c r="AC579" s="12">
        <v>0</v>
      </c>
      <c r="AD579" s="54" t="s">
        <v>797</v>
      </c>
      <c r="AE579" s="12">
        <v>0</v>
      </c>
      <c r="AF579" s="54" t="s">
        <v>797</v>
      </c>
      <c r="AG579" s="12">
        <v>0</v>
      </c>
      <c r="AH579" s="54" t="s">
        <v>797</v>
      </c>
      <c r="AI579" s="12">
        <v>0</v>
      </c>
      <c r="AJ579" s="54" t="s">
        <v>797</v>
      </c>
      <c r="AK579" s="12">
        <v>0</v>
      </c>
      <c r="AL579" s="54" t="s">
        <v>797</v>
      </c>
      <c r="AM579" s="12">
        <v>0</v>
      </c>
      <c r="AN579" s="54" t="s">
        <v>797</v>
      </c>
      <c r="AO579" s="12">
        <v>0</v>
      </c>
      <c r="AP579" s="183" t="s">
        <v>896</v>
      </c>
      <c r="AQ579" s="194">
        <v>3</v>
      </c>
      <c r="AR579" s="195" t="s">
        <v>797</v>
      </c>
      <c r="AS579" s="180">
        <v>0</v>
      </c>
      <c r="AT579" s="181">
        <v>3</v>
      </c>
      <c r="AU579" s="188">
        <v>0</v>
      </c>
      <c r="AV579" s="188">
        <v>0</v>
      </c>
      <c r="AW579" s="188" t="s">
        <v>797</v>
      </c>
      <c r="AX579" s="95" t="s">
        <v>897</v>
      </c>
      <c r="AY579" s="96" t="e">
        <v>#VALUE!</v>
      </c>
      <c r="AZ579" s="97">
        <v>0</v>
      </c>
    </row>
    <row r="580" spans="3:52" ht="15" customHeight="1" x14ac:dyDescent="0.25">
      <c r="C580" s="90">
        <f t="shared" si="184"/>
        <v>440</v>
      </c>
      <c r="D580" s="3" t="s">
        <v>591</v>
      </c>
      <c r="E580" s="225" t="str">
        <f>_xlfn.XLOOKUP(D580, '[1]Парный рейтинг'!$D$10:$D$826,'[1]Парный рейтинг'!$P$10:$P$826, "")</f>
        <v/>
      </c>
      <c r="F580" s="172" t="str">
        <f t="shared" si="167"/>
        <v/>
      </c>
      <c r="G580" s="207" t="e">
        <f t="shared" si="168"/>
        <v>#VALUE!</v>
      </c>
      <c r="H580" s="176" t="str">
        <f t="shared" si="185"/>
        <v/>
      </c>
      <c r="I580" s="27" t="str">
        <f t="shared" si="169"/>
        <v>3,0</v>
      </c>
      <c r="J580" s="208">
        <v>3</v>
      </c>
      <c r="K580" s="24" t="s">
        <v>797</v>
      </c>
      <c r="L580" s="2">
        <f t="shared" si="170"/>
        <v>0</v>
      </c>
      <c r="M580" s="5">
        <f t="shared" si="171"/>
        <v>3</v>
      </c>
      <c r="N580" s="196">
        <f t="shared" si="172"/>
        <v>0</v>
      </c>
      <c r="O580" s="196">
        <f t="shared" si="173"/>
        <v>0</v>
      </c>
      <c r="P580" s="17" t="str">
        <f t="shared" si="174"/>
        <v/>
      </c>
      <c r="Q580" s="16" t="str">
        <f t="shared" si="175"/>
        <v>n/a</v>
      </c>
      <c r="R580" s="10" t="e">
        <f t="shared" si="176"/>
        <v>#VALUE!</v>
      </c>
      <c r="S580" s="25">
        <f t="shared" si="177"/>
        <v>0</v>
      </c>
      <c r="T580" s="11">
        <f t="shared" si="178"/>
        <v>0</v>
      </c>
      <c r="U580" s="12" t="str">
        <f t="shared" si="179"/>
        <v xml:space="preserve"> </v>
      </c>
      <c r="V580" s="13">
        <f t="shared" si="180"/>
        <v>0</v>
      </c>
      <c r="W580" s="53">
        <f t="shared" si="181"/>
        <v>0</v>
      </c>
      <c r="X580" s="54">
        <f t="shared" si="182"/>
        <v>0</v>
      </c>
      <c r="Y580" s="15" t="str">
        <f t="shared" si="183"/>
        <v>-</v>
      </c>
      <c r="Z580" s="54" t="s">
        <v>797</v>
      </c>
      <c r="AA580" s="12">
        <v>0</v>
      </c>
      <c r="AB580" s="54" t="s">
        <v>797</v>
      </c>
      <c r="AC580" s="12">
        <v>0</v>
      </c>
      <c r="AD580" s="54" t="s">
        <v>797</v>
      </c>
      <c r="AE580" s="12">
        <v>0</v>
      </c>
      <c r="AF580" s="54" t="s">
        <v>797</v>
      </c>
      <c r="AG580" s="12">
        <v>0</v>
      </c>
      <c r="AH580" s="54" t="s">
        <v>797</v>
      </c>
      <c r="AI580" s="12">
        <v>0</v>
      </c>
      <c r="AJ580" s="54" t="s">
        <v>797</v>
      </c>
      <c r="AK580" s="12">
        <v>0</v>
      </c>
      <c r="AL580" s="54" t="s">
        <v>797</v>
      </c>
      <c r="AM580" s="12">
        <v>0</v>
      </c>
      <c r="AN580" s="54" t="s">
        <v>797</v>
      </c>
      <c r="AO580" s="12">
        <v>0</v>
      </c>
      <c r="AP580" s="183" t="s">
        <v>896</v>
      </c>
      <c r="AQ580" s="194">
        <v>3</v>
      </c>
      <c r="AR580" s="195" t="s">
        <v>797</v>
      </c>
      <c r="AS580" s="180">
        <v>0</v>
      </c>
      <c r="AT580" s="181">
        <v>3</v>
      </c>
      <c r="AU580" s="188">
        <v>0</v>
      </c>
      <c r="AV580" s="188">
        <v>0</v>
      </c>
      <c r="AW580" s="188" t="s">
        <v>797</v>
      </c>
      <c r="AX580" s="95" t="s">
        <v>897</v>
      </c>
      <c r="AY580" s="96" t="e">
        <v>#VALUE!</v>
      </c>
      <c r="AZ580" s="97">
        <v>0</v>
      </c>
    </row>
    <row r="581" spans="3:52" ht="15" customHeight="1" x14ac:dyDescent="0.25">
      <c r="C581" s="90">
        <f t="shared" si="184"/>
        <v>441</v>
      </c>
      <c r="D581" s="3" t="s">
        <v>370</v>
      </c>
      <c r="E581" s="225" t="str">
        <f>_xlfn.XLOOKUP(D581, '[1]Парный рейтинг'!$D$10:$D$826,'[1]Парный рейтинг'!$P$10:$P$826, "")</f>
        <v/>
      </c>
      <c r="F581" s="172" t="str">
        <f t="shared" si="167"/>
        <v/>
      </c>
      <c r="G581" s="207" t="e">
        <f t="shared" si="168"/>
        <v>#VALUE!</v>
      </c>
      <c r="H581" s="176" t="str">
        <f t="shared" si="185"/>
        <v/>
      </c>
      <c r="I581" s="27" t="str">
        <f t="shared" si="169"/>
        <v>3,0</v>
      </c>
      <c r="J581" s="208">
        <v>3</v>
      </c>
      <c r="K581" s="24" t="s">
        <v>797</v>
      </c>
      <c r="L581" s="2">
        <f t="shared" si="170"/>
        <v>0</v>
      </c>
      <c r="M581" s="5">
        <f t="shared" si="171"/>
        <v>3</v>
      </c>
      <c r="N581" s="196">
        <f t="shared" si="172"/>
        <v>0</v>
      </c>
      <c r="O581" s="196">
        <f t="shared" si="173"/>
        <v>0</v>
      </c>
      <c r="P581" s="17" t="str">
        <f t="shared" si="174"/>
        <v/>
      </c>
      <c r="Q581" s="16" t="str">
        <f t="shared" si="175"/>
        <v>n/a</v>
      </c>
      <c r="R581" s="10" t="e">
        <f t="shared" si="176"/>
        <v>#VALUE!</v>
      </c>
      <c r="S581" s="25">
        <f t="shared" si="177"/>
        <v>0</v>
      </c>
      <c r="T581" s="11">
        <f t="shared" si="178"/>
        <v>0</v>
      </c>
      <c r="U581" s="12" t="str">
        <f t="shared" si="179"/>
        <v xml:space="preserve"> </v>
      </c>
      <c r="V581" s="13">
        <f t="shared" si="180"/>
        <v>0</v>
      </c>
      <c r="W581" s="53">
        <f t="shared" si="181"/>
        <v>0</v>
      </c>
      <c r="X581" s="54">
        <f t="shared" si="182"/>
        <v>0</v>
      </c>
      <c r="Y581" s="15" t="str">
        <f t="shared" si="183"/>
        <v>-</v>
      </c>
      <c r="Z581" s="54" t="s">
        <v>797</v>
      </c>
      <c r="AA581" s="12">
        <v>0</v>
      </c>
      <c r="AB581" s="54" t="s">
        <v>797</v>
      </c>
      <c r="AC581" s="12">
        <v>0</v>
      </c>
      <c r="AD581" s="54" t="s">
        <v>797</v>
      </c>
      <c r="AE581" s="12">
        <v>0</v>
      </c>
      <c r="AF581" s="54" t="s">
        <v>797</v>
      </c>
      <c r="AG581" s="12">
        <v>0</v>
      </c>
      <c r="AH581" s="54" t="s">
        <v>797</v>
      </c>
      <c r="AI581" s="12">
        <v>0</v>
      </c>
      <c r="AJ581" s="54" t="s">
        <v>797</v>
      </c>
      <c r="AK581" s="12">
        <v>0</v>
      </c>
      <c r="AL581" s="54" t="s">
        <v>797</v>
      </c>
      <c r="AM581" s="12">
        <v>0</v>
      </c>
      <c r="AN581" s="54" t="s">
        <v>797</v>
      </c>
      <c r="AO581" s="12">
        <v>0</v>
      </c>
      <c r="AP581" s="183" t="s">
        <v>896</v>
      </c>
      <c r="AQ581" s="194">
        <v>3</v>
      </c>
      <c r="AR581" s="195" t="s">
        <v>797</v>
      </c>
      <c r="AS581" s="180">
        <v>0</v>
      </c>
      <c r="AT581" s="181">
        <v>3</v>
      </c>
      <c r="AU581" s="188">
        <v>0</v>
      </c>
      <c r="AV581" s="188">
        <v>0</v>
      </c>
      <c r="AW581" s="188" t="s">
        <v>797</v>
      </c>
      <c r="AX581" s="95" t="s">
        <v>897</v>
      </c>
      <c r="AY581" s="96" t="e">
        <v>#VALUE!</v>
      </c>
      <c r="AZ581" s="97">
        <v>0</v>
      </c>
    </row>
    <row r="582" spans="3:52" ht="15" customHeight="1" x14ac:dyDescent="0.25">
      <c r="C582" s="90">
        <f t="shared" si="184"/>
        <v>442</v>
      </c>
      <c r="D582" s="3" t="s">
        <v>592</v>
      </c>
      <c r="E582" s="225" t="str">
        <f>_xlfn.XLOOKUP(D582, '[1]Парный рейтинг'!$D$10:$D$826,'[1]Парный рейтинг'!$P$10:$P$826, "")</f>
        <v/>
      </c>
      <c r="F582" s="172" t="str">
        <f t="shared" si="167"/>
        <v/>
      </c>
      <c r="G582" s="207" t="e">
        <f t="shared" si="168"/>
        <v>#VALUE!</v>
      </c>
      <c r="H582" s="176" t="str">
        <f t="shared" si="185"/>
        <v/>
      </c>
      <c r="I582" s="27" t="str">
        <f t="shared" si="169"/>
        <v>3,0</v>
      </c>
      <c r="J582" s="208">
        <v>3</v>
      </c>
      <c r="K582" s="24" t="s">
        <v>797</v>
      </c>
      <c r="L582" s="2">
        <f t="shared" si="170"/>
        <v>0</v>
      </c>
      <c r="M582" s="5">
        <f t="shared" si="171"/>
        <v>3</v>
      </c>
      <c r="N582" s="196">
        <f t="shared" si="172"/>
        <v>0</v>
      </c>
      <c r="O582" s="196">
        <f t="shared" si="173"/>
        <v>0</v>
      </c>
      <c r="P582" s="17" t="str">
        <f t="shared" si="174"/>
        <v/>
      </c>
      <c r="Q582" s="16" t="str">
        <f t="shared" si="175"/>
        <v>n/a</v>
      </c>
      <c r="R582" s="10" t="e">
        <f t="shared" si="176"/>
        <v>#VALUE!</v>
      </c>
      <c r="S582" s="25">
        <f t="shared" si="177"/>
        <v>0</v>
      </c>
      <c r="T582" s="11">
        <f t="shared" si="178"/>
        <v>0</v>
      </c>
      <c r="U582" s="12" t="str">
        <f t="shared" si="179"/>
        <v xml:space="preserve"> </v>
      </c>
      <c r="V582" s="13">
        <f t="shared" si="180"/>
        <v>0</v>
      </c>
      <c r="W582" s="53">
        <f t="shared" si="181"/>
        <v>0</v>
      </c>
      <c r="X582" s="54">
        <f t="shared" si="182"/>
        <v>0</v>
      </c>
      <c r="Y582" s="15" t="str">
        <f t="shared" si="183"/>
        <v>-</v>
      </c>
      <c r="Z582" s="54" t="s">
        <v>797</v>
      </c>
      <c r="AA582" s="12">
        <v>0</v>
      </c>
      <c r="AB582" s="54" t="s">
        <v>797</v>
      </c>
      <c r="AC582" s="12">
        <v>0</v>
      </c>
      <c r="AD582" s="54" t="s">
        <v>797</v>
      </c>
      <c r="AE582" s="12">
        <v>0</v>
      </c>
      <c r="AF582" s="54" t="s">
        <v>797</v>
      </c>
      <c r="AG582" s="12">
        <v>0</v>
      </c>
      <c r="AH582" s="54" t="s">
        <v>797</v>
      </c>
      <c r="AI582" s="12">
        <v>0</v>
      </c>
      <c r="AJ582" s="54" t="s">
        <v>797</v>
      </c>
      <c r="AK582" s="12">
        <v>0</v>
      </c>
      <c r="AL582" s="54" t="s">
        <v>797</v>
      </c>
      <c r="AM582" s="12">
        <v>0</v>
      </c>
      <c r="AN582" s="54" t="s">
        <v>797</v>
      </c>
      <c r="AO582" s="12">
        <v>0</v>
      </c>
      <c r="AP582" s="183" t="s">
        <v>896</v>
      </c>
      <c r="AQ582" s="194">
        <v>3</v>
      </c>
      <c r="AR582" s="195" t="s">
        <v>797</v>
      </c>
      <c r="AS582" s="180">
        <v>0</v>
      </c>
      <c r="AT582" s="181">
        <v>3</v>
      </c>
      <c r="AU582" s="188">
        <v>0</v>
      </c>
      <c r="AV582" s="188">
        <v>0</v>
      </c>
      <c r="AW582" s="188" t="s">
        <v>797</v>
      </c>
      <c r="AX582" s="95" t="s">
        <v>897</v>
      </c>
      <c r="AY582" s="96" t="e">
        <v>#VALUE!</v>
      </c>
      <c r="AZ582" s="97">
        <v>0</v>
      </c>
    </row>
    <row r="583" spans="3:52" ht="15" customHeight="1" x14ac:dyDescent="0.25">
      <c r="C583" s="90">
        <f t="shared" si="184"/>
        <v>443</v>
      </c>
      <c r="D583" s="3" t="s">
        <v>593</v>
      </c>
      <c r="E583" s="225" t="str">
        <f>_xlfn.XLOOKUP(D583, '[1]Парный рейтинг'!$D$10:$D$826,'[1]Парный рейтинг'!$P$10:$P$826, "")</f>
        <v/>
      </c>
      <c r="F583" s="172" t="str">
        <f t="shared" si="167"/>
        <v/>
      </c>
      <c r="G583" s="207" t="e">
        <f t="shared" si="168"/>
        <v>#VALUE!</v>
      </c>
      <c r="H583" s="176" t="str">
        <f t="shared" si="185"/>
        <v/>
      </c>
      <c r="I583" s="27" t="str">
        <f t="shared" si="169"/>
        <v>3,0</v>
      </c>
      <c r="J583" s="208">
        <v>3</v>
      </c>
      <c r="K583" s="24" t="s">
        <v>797</v>
      </c>
      <c r="L583" s="2">
        <f t="shared" si="170"/>
        <v>0</v>
      </c>
      <c r="M583" s="5">
        <f t="shared" si="171"/>
        <v>3</v>
      </c>
      <c r="N583" s="196">
        <f t="shared" si="172"/>
        <v>0</v>
      </c>
      <c r="O583" s="196">
        <f t="shared" si="173"/>
        <v>0</v>
      </c>
      <c r="P583" s="17" t="str">
        <f t="shared" si="174"/>
        <v/>
      </c>
      <c r="Q583" s="16" t="str">
        <f t="shared" si="175"/>
        <v>n/a</v>
      </c>
      <c r="R583" s="10" t="e">
        <f t="shared" si="176"/>
        <v>#VALUE!</v>
      </c>
      <c r="S583" s="25">
        <f t="shared" si="177"/>
        <v>0</v>
      </c>
      <c r="T583" s="11">
        <f t="shared" si="178"/>
        <v>0</v>
      </c>
      <c r="U583" s="12" t="str">
        <f t="shared" si="179"/>
        <v xml:space="preserve"> </v>
      </c>
      <c r="V583" s="13">
        <f t="shared" si="180"/>
        <v>0</v>
      </c>
      <c r="W583" s="53">
        <f t="shared" si="181"/>
        <v>0</v>
      </c>
      <c r="X583" s="54">
        <f t="shared" si="182"/>
        <v>0</v>
      </c>
      <c r="Y583" s="15" t="str">
        <f t="shared" si="183"/>
        <v>-</v>
      </c>
      <c r="Z583" s="54" t="s">
        <v>797</v>
      </c>
      <c r="AA583" s="12">
        <v>0</v>
      </c>
      <c r="AB583" s="54" t="s">
        <v>797</v>
      </c>
      <c r="AC583" s="12">
        <v>0</v>
      </c>
      <c r="AD583" s="54" t="s">
        <v>797</v>
      </c>
      <c r="AE583" s="12">
        <v>0</v>
      </c>
      <c r="AF583" s="54" t="s">
        <v>797</v>
      </c>
      <c r="AG583" s="12">
        <v>0</v>
      </c>
      <c r="AH583" s="54" t="s">
        <v>797</v>
      </c>
      <c r="AI583" s="12">
        <v>0</v>
      </c>
      <c r="AJ583" s="54" t="s">
        <v>797</v>
      </c>
      <c r="AK583" s="12">
        <v>0</v>
      </c>
      <c r="AL583" s="54" t="s">
        <v>797</v>
      </c>
      <c r="AM583" s="12">
        <v>0</v>
      </c>
      <c r="AN583" s="54" t="s">
        <v>797</v>
      </c>
      <c r="AO583" s="12">
        <v>0</v>
      </c>
      <c r="AP583" s="183" t="s">
        <v>896</v>
      </c>
      <c r="AQ583" s="194">
        <v>3</v>
      </c>
      <c r="AR583" s="195" t="s">
        <v>797</v>
      </c>
      <c r="AS583" s="180">
        <v>0</v>
      </c>
      <c r="AT583" s="181">
        <v>3</v>
      </c>
      <c r="AU583" s="188">
        <v>0</v>
      </c>
      <c r="AV583" s="188">
        <v>0</v>
      </c>
      <c r="AW583" s="188" t="s">
        <v>797</v>
      </c>
      <c r="AX583" s="95" t="s">
        <v>897</v>
      </c>
      <c r="AY583" s="96" t="e">
        <v>#VALUE!</v>
      </c>
      <c r="AZ583" s="97">
        <v>0</v>
      </c>
    </row>
    <row r="584" spans="3:52" ht="15" customHeight="1" x14ac:dyDescent="0.25">
      <c r="C584" s="90">
        <f t="shared" si="184"/>
        <v>444</v>
      </c>
      <c r="D584" s="3" t="s">
        <v>594</v>
      </c>
      <c r="E584" s="225" t="str">
        <f>_xlfn.XLOOKUP(D584, '[1]Парный рейтинг'!$D$10:$D$826,'[1]Парный рейтинг'!$P$10:$P$826, "")</f>
        <v/>
      </c>
      <c r="F584" s="172" t="str">
        <f t="shared" ref="F584:F647" si="186">IF(COUNTA(E584)&gt;0, E584, I584)</f>
        <v/>
      </c>
      <c r="G584" s="207" t="e">
        <f t="shared" si="168"/>
        <v>#VALUE!</v>
      </c>
      <c r="H584" s="176" t="str">
        <f t="shared" si="185"/>
        <v/>
      </c>
      <c r="I584" s="27" t="str">
        <f t="shared" si="169"/>
        <v>3,0</v>
      </c>
      <c r="J584" s="208">
        <v>3</v>
      </c>
      <c r="K584" s="24" t="s">
        <v>797</v>
      </c>
      <c r="L584" s="2">
        <f t="shared" si="170"/>
        <v>0</v>
      </c>
      <c r="M584" s="5">
        <f t="shared" si="171"/>
        <v>3</v>
      </c>
      <c r="N584" s="196">
        <f t="shared" si="172"/>
        <v>0</v>
      </c>
      <c r="O584" s="196">
        <f t="shared" si="173"/>
        <v>0</v>
      </c>
      <c r="P584" s="17" t="str">
        <f t="shared" si="174"/>
        <v/>
      </c>
      <c r="Q584" s="16" t="str">
        <f t="shared" si="175"/>
        <v>n/a</v>
      </c>
      <c r="R584" s="10" t="e">
        <f t="shared" si="176"/>
        <v>#VALUE!</v>
      </c>
      <c r="S584" s="25">
        <f t="shared" si="177"/>
        <v>0</v>
      </c>
      <c r="T584" s="11">
        <f t="shared" si="178"/>
        <v>0</v>
      </c>
      <c r="U584" s="12" t="str">
        <f t="shared" si="179"/>
        <v xml:space="preserve"> </v>
      </c>
      <c r="V584" s="13">
        <f t="shared" si="180"/>
        <v>0</v>
      </c>
      <c r="W584" s="53">
        <f t="shared" si="181"/>
        <v>0</v>
      </c>
      <c r="X584" s="54">
        <f t="shared" si="182"/>
        <v>0</v>
      </c>
      <c r="Y584" s="15" t="str">
        <f t="shared" si="183"/>
        <v>-</v>
      </c>
      <c r="Z584" s="54" t="s">
        <v>797</v>
      </c>
      <c r="AA584" s="12">
        <v>0</v>
      </c>
      <c r="AB584" s="54" t="s">
        <v>797</v>
      </c>
      <c r="AC584" s="12">
        <v>0</v>
      </c>
      <c r="AD584" s="54" t="s">
        <v>797</v>
      </c>
      <c r="AE584" s="12">
        <v>0</v>
      </c>
      <c r="AF584" s="54" t="s">
        <v>797</v>
      </c>
      <c r="AG584" s="12">
        <v>0</v>
      </c>
      <c r="AH584" s="54" t="s">
        <v>797</v>
      </c>
      <c r="AI584" s="12">
        <v>0</v>
      </c>
      <c r="AJ584" s="54" t="s">
        <v>797</v>
      </c>
      <c r="AK584" s="12">
        <v>0</v>
      </c>
      <c r="AL584" s="54" t="s">
        <v>797</v>
      </c>
      <c r="AM584" s="12">
        <v>0</v>
      </c>
      <c r="AN584" s="54" t="s">
        <v>797</v>
      </c>
      <c r="AO584" s="12">
        <v>0</v>
      </c>
      <c r="AP584" s="183" t="s">
        <v>896</v>
      </c>
      <c r="AQ584" s="194">
        <v>3</v>
      </c>
      <c r="AR584" s="195" t="s">
        <v>797</v>
      </c>
      <c r="AS584" s="180">
        <v>0</v>
      </c>
      <c r="AT584" s="181">
        <v>3</v>
      </c>
      <c r="AU584" s="188">
        <v>0</v>
      </c>
      <c r="AV584" s="188">
        <v>0</v>
      </c>
      <c r="AW584" s="188" t="s">
        <v>797</v>
      </c>
      <c r="AX584" s="95" t="s">
        <v>897</v>
      </c>
      <c r="AY584" s="96" t="e">
        <v>#VALUE!</v>
      </c>
      <c r="AZ584" s="97">
        <v>0</v>
      </c>
    </row>
    <row r="585" spans="3:52" ht="15" customHeight="1" x14ac:dyDescent="0.25">
      <c r="C585" s="90">
        <f t="shared" si="184"/>
        <v>445</v>
      </c>
      <c r="D585" s="3" t="s">
        <v>595</v>
      </c>
      <c r="E585" s="225" t="str">
        <f>_xlfn.XLOOKUP(D585, '[1]Парный рейтинг'!$D$10:$D$826,'[1]Парный рейтинг'!$P$10:$P$826, "")</f>
        <v/>
      </c>
      <c r="F585" s="172" t="str">
        <f t="shared" si="186"/>
        <v/>
      </c>
      <c r="G585" s="207" t="e">
        <f t="shared" si="168"/>
        <v>#VALUE!</v>
      </c>
      <c r="H585" s="176" t="str">
        <f t="shared" si="185"/>
        <v/>
      </c>
      <c r="I585" s="27" t="str">
        <f t="shared" si="169"/>
        <v>3,0</v>
      </c>
      <c r="J585" s="208">
        <v>3</v>
      </c>
      <c r="K585" s="24" t="s">
        <v>797</v>
      </c>
      <c r="L585" s="2">
        <f t="shared" si="170"/>
        <v>0</v>
      </c>
      <c r="M585" s="5">
        <f t="shared" si="171"/>
        <v>3</v>
      </c>
      <c r="N585" s="196">
        <f t="shared" si="172"/>
        <v>0</v>
      </c>
      <c r="O585" s="196">
        <f t="shared" si="173"/>
        <v>0</v>
      </c>
      <c r="P585" s="17" t="str">
        <f t="shared" si="174"/>
        <v/>
      </c>
      <c r="Q585" s="16" t="str">
        <f t="shared" si="175"/>
        <v>n/a</v>
      </c>
      <c r="R585" s="10" t="e">
        <f t="shared" si="176"/>
        <v>#VALUE!</v>
      </c>
      <c r="S585" s="25">
        <f t="shared" si="177"/>
        <v>0</v>
      </c>
      <c r="T585" s="11">
        <f t="shared" si="178"/>
        <v>0</v>
      </c>
      <c r="U585" s="12" t="str">
        <f t="shared" si="179"/>
        <v xml:space="preserve"> </v>
      </c>
      <c r="V585" s="13">
        <f t="shared" si="180"/>
        <v>0</v>
      </c>
      <c r="W585" s="53">
        <f t="shared" si="181"/>
        <v>0</v>
      </c>
      <c r="X585" s="54">
        <f t="shared" si="182"/>
        <v>0</v>
      </c>
      <c r="Y585" s="15" t="str">
        <f t="shared" si="183"/>
        <v>-</v>
      </c>
      <c r="Z585" s="54" t="s">
        <v>797</v>
      </c>
      <c r="AA585" s="12">
        <v>0</v>
      </c>
      <c r="AB585" s="54" t="s">
        <v>797</v>
      </c>
      <c r="AC585" s="12">
        <v>0</v>
      </c>
      <c r="AD585" s="54" t="s">
        <v>797</v>
      </c>
      <c r="AE585" s="12">
        <v>0</v>
      </c>
      <c r="AF585" s="54" t="s">
        <v>797</v>
      </c>
      <c r="AG585" s="12">
        <v>0</v>
      </c>
      <c r="AH585" s="54" t="s">
        <v>797</v>
      </c>
      <c r="AI585" s="12">
        <v>0</v>
      </c>
      <c r="AJ585" s="54" t="s">
        <v>797</v>
      </c>
      <c r="AK585" s="12">
        <v>0</v>
      </c>
      <c r="AL585" s="54" t="s">
        <v>797</v>
      </c>
      <c r="AM585" s="12">
        <v>0</v>
      </c>
      <c r="AN585" s="54" t="s">
        <v>797</v>
      </c>
      <c r="AO585" s="12">
        <v>0</v>
      </c>
      <c r="AP585" s="183" t="s">
        <v>896</v>
      </c>
      <c r="AQ585" s="194">
        <v>3</v>
      </c>
      <c r="AR585" s="195" t="s">
        <v>797</v>
      </c>
      <c r="AS585" s="180">
        <v>0</v>
      </c>
      <c r="AT585" s="181">
        <v>3</v>
      </c>
      <c r="AU585" s="188">
        <v>0</v>
      </c>
      <c r="AV585" s="188">
        <v>0</v>
      </c>
      <c r="AW585" s="188" t="s">
        <v>797</v>
      </c>
      <c r="AX585" s="95" t="s">
        <v>897</v>
      </c>
      <c r="AY585" s="96" t="e">
        <v>#VALUE!</v>
      </c>
      <c r="AZ585" s="97">
        <v>0</v>
      </c>
    </row>
    <row r="586" spans="3:52" ht="15" customHeight="1" x14ac:dyDescent="0.25">
      <c r="C586" s="90">
        <f t="shared" si="184"/>
        <v>446</v>
      </c>
      <c r="D586" s="3" t="s">
        <v>596</v>
      </c>
      <c r="E586" s="225" t="str">
        <f>_xlfn.XLOOKUP(D586, '[1]Парный рейтинг'!$D$10:$D$826,'[1]Парный рейтинг'!$P$10:$P$826, "")</f>
        <v/>
      </c>
      <c r="F586" s="172" t="str">
        <f t="shared" si="186"/>
        <v/>
      </c>
      <c r="G586" s="207" t="e">
        <f t="shared" ref="G586:G649" si="187">LEFT(F586, FIND("*", F586&amp;"*")-1)*1</f>
        <v>#VALUE!</v>
      </c>
      <c r="H586" s="176" t="str">
        <f t="shared" si="185"/>
        <v/>
      </c>
      <c r="I586" s="27" t="str">
        <f t="shared" ref="I586:I649" si="188">TEXT(J586,"0,0") &amp; K586</f>
        <v>3,0</v>
      </c>
      <c r="J586" s="208">
        <v>3</v>
      </c>
      <c r="K586" s="24" t="s">
        <v>797</v>
      </c>
      <c r="L586" s="2">
        <f t="shared" ref="L586:L649" si="189">IF(S586&gt;0,1,0)</f>
        <v>0</v>
      </c>
      <c r="M586" s="5">
        <f t="shared" ref="M586:M649" si="190">IF(K586="",J586,J586+0.1)</f>
        <v>3</v>
      </c>
      <c r="N586" s="196">
        <f t="shared" ref="N586:N649" si="191">J586-AQ586</f>
        <v>0</v>
      </c>
      <c r="O586" s="196">
        <f t="shared" ref="O586:O649" si="192">IF(K586="",0,1)-IF(AR586="",0,1)</f>
        <v>0</v>
      </c>
      <c r="P586" s="17" t="str">
        <f t="shared" ref="P586:P649" si="193">_xlfn.TEXTJOIN(,TRUE,
  IF(N586&lt;&gt;0,IF(N586&gt;0,"+","–"),""),
  IF(N586&lt;&gt;0,TEXT(TRUNC(ABS(N586)/0.5)*0.5,"0,0"),""),
  IF(O586&lt;&gt;0,IF(O586&gt;0," +"," –"),""),
  IF(O586&lt;&gt;0,"*","")
)</f>
        <v/>
      </c>
      <c r="Q586" s="16" t="str">
        <f t="shared" ref="Q586:Q649" si="194">IF(S586 &gt; 0, Q585+1, "n/a")</f>
        <v>n/a</v>
      </c>
      <c r="R586" s="10" t="e">
        <f t="shared" ref="R586:R649" si="195">IF(AX586=0," ",IF(AX586-Q586=0," ",AX586-Q586))</f>
        <v>#VALUE!</v>
      </c>
      <c r="S586" s="25">
        <f t="shared" ref="S586:S649" si="196">AC586+AE586+AG586+AI586+AK586+AM586+AO586+AA586</f>
        <v>0</v>
      </c>
      <c r="T586" s="11">
        <f t="shared" ref="T586:T649" si="197">S586-AZ586</f>
        <v>0</v>
      </c>
      <c r="U586" s="12" t="str">
        <f t="shared" ref="U586:U649" si="198">IF(SUMIF(Z586:AO586,"&lt;0")&lt;&gt;0,SUMIF(Z586:AO586,"&lt;0")*(-1)," ")</f>
        <v xml:space="preserve"> </v>
      </c>
      <c r="V586" s="13">
        <f t="shared" ref="V586:V649" si="199">AC586+AE586+AG586+AI586+AK586+AM586+AO586+AA586</f>
        <v>0</v>
      </c>
      <c r="W586" s="53">
        <f t="shared" ref="W586:W649" si="200">V586-AZ586</f>
        <v>0</v>
      </c>
      <c r="X586" s="54">
        <f t="shared" ref="X586:X649" si="201">ROUNDUP(COUNTIF(Z586:AO586,"&gt; 0")/2,0)</f>
        <v>0</v>
      </c>
      <c r="Y586" s="15" t="str">
        <f t="shared" ref="Y586:Y649" si="202">IF(X586=0,"-",IF(X586-AZ586&gt;8,S586/(8+AZ586),S586/X586))</f>
        <v>-</v>
      </c>
      <c r="Z586" s="54" t="s">
        <v>797</v>
      </c>
      <c r="AA586" s="12">
        <v>0</v>
      </c>
      <c r="AB586" s="54" t="s">
        <v>797</v>
      </c>
      <c r="AC586" s="12">
        <v>0</v>
      </c>
      <c r="AD586" s="54" t="s">
        <v>797</v>
      </c>
      <c r="AE586" s="12">
        <v>0</v>
      </c>
      <c r="AF586" s="54" t="s">
        <v>797</v>
      </c>
      <c r="AG586" s="12">
        <v>0</v>
      </c>
      <c r="AH586" s="54" t="s">
        <v>797</v>
      </c>
      <c r="AI586" s="12">
        <v>0</v>
      </c>
      <c r="AJ586" s="54" t="s">
        <v>797</v>
      </c>
      <c r="AK586" s="12">
        <v>0</v>
      </c>
      <c r="AL586" s="54" t="s">
        <v>797</v>
      </c>
      <c r="AM586" s="12">
        <v>0</v>
      </c>
      <c r="AN586" s="54" t="s">
        <v>797</v>
      </c>
      <c r="AO586" s="12">
        <v>0</v>
      </c>
      <c r="AP586" s="183" t="s">
        <v>896</v>
      </c>
      <c r="AQ586" s="194">
        <v>3</v>
      </c>
      <c r="AR586" s="195" t="s">
        <v>797</v>
      </c>
      <c r="AS586" s="180">
        <v>0</v>
      </c>
      <c r="AT586" s="181">
        <v>3</v>
      </c>
      <c r="AU586" s="188">
        <v>0</v>
      </c>
      <c r="AV586" s="188">
        <v>0</v>
      </c>
      <c r="AW586" s="188" t="s">
        <v>797</v>
      </c>
      <c r="AX586" s="95" t="s">
        <v>897</v>
      </c>
      <c r="AY586" s="96" t="e">
        <v>#VALUE!</v>
      </c>
      <c r="AZ586" s="97">
        <v>0</v>
      </c>
    </row>
    <row r="587" spans="3:52" ht="15" customHeight="1" x14ac:dyDescent="0.25">
      <c r="C587" s="90">
        <f t="shared" si="184"/>
        <v>447</v>
      </c>
      <c r="D587" s="3" t="s">
        <v>598</v>
      </c>
      <c r="E587" s="225" t="str">
        <f>_xlfn.XLOOKUP(D587, '[1]Парный рейтинг'!$D$10:$D$826,'[1]Парный рейтинг'!$P$10:$P$826, "")</f>
        <v/>
      </c>
      <c r="F587" s="172" t="str">
        <f t="shared" si="186"/>
        <v/>
      </c>
      <c r="G587" s="207" t="e">
        <f t="shared" si="187"/>
        <v>#VALUE!</v>
      </c>
      <c r="H587" s="176" t="str">
        <f t="shared" si="185"/>
        <v/>
      </c>
      <c r="I587" s="27" t="str">
        <f t="shared" si="188"/>
        <v>3,0</v>
      </c>
      <c r="J587" s="208">
        <v>3</v>
      </c>
      <c r="K587" s="24" t="s">
        <v>797</v>
      </c>
      <c r="L587" s="2">
        <f t="shared" si="189"/>
        <v>0</v>
      </c>
      <c r="M587" s="5">
        <f t="shared" si="190"/>
        <v>3</v>
      </c>
      <c r="N587" s="196">
        <f t="shared" si="191"/>
        <v>0</v>
      </c>
      <c r="O587" s="196">
        <f t="shared" si="192"/>
        <v>0</v>
      </c>
      <c r="P587" s="17" t="str">
        <f t="shared" si="193"/>
        <v/>
      </c>
      <c r="Q587" s="16" t="str">
        <f t="shared" si="194"/>
        <v>n/a</v>
      </c>
      <c r="R587" s="10" t="e">
        <f t="shared" si="195"/>
        <v>#VALUE!</v>
      </c>
      <c r="S587" s="25">
        <f t="shared" si="196"/>
        <v>0</v>
      </c>
      <c r="T587" s="11">
        <f t="shared" si="197"/>
        <v>0</v>
      </c>
      <c r="U587" s="12" t="str">
        <f t="shared" si="198"/>
        <v xml:space="preserve"> </v>
      </c>
      <c r="V587" s="13">
        <f t="shared" si="199"/>
        <v>0</v>
      </c>
      <c r="W587" s="53">
        <f t="shared" si="200"/>
        <v>0</v>
      </c>
      <c r="X587" s="54">
        <f t="shared" si="201"/>
        <v>0</v>
      </c>
      <c r="Y587" s="15" t="str">
        <f t="shared" si="202"/>
        <v>-</v>
      </c>
      <c r="Z587" s="54" t="s">
        <v>797</v>
      </c>
      <c r="AA587" s="12">
        <v>0</v>
      </c>
      <c r="AB587" s="54" t="s">
        <v>797</v>
      </c>
      <c r="AC587" s="12">
        <v>0</v>
      </c>
      <c r="AD587" s="54" t="s">
        <v>797</v>
      </c>
      <c r="AE587" s="12">
        <v>0</v>
      </c>
      <c r="AF587" s="54" t="s">
        <v>797</v>
      </c>
      <c r="AG587" s="12">
        <v>0</v>
      </c>
      <c r="AH587" s="54" t="s">
        <v>797</v>
      </c>
      <c r="AI587" s="12">
        <v>0</v>
      </c>
      <c r="AJ587" s="54" t="s">
        <v>797</v>
      </c>
      <c r="AK587" s="12">
        <v>0</v>
      </c>
      <c r="AL587" s="54" t="s">
        <v>797</v>
      </c>
      <c r="AM587" s="12">
        <v>0</v>
      </c>
      <c r="AN587" s="54" t="s">
        <v>797</v>
      </c>
      <c r="AO587" s="12">
        <v>0</v>
      </c>
      <c r="AP587" s="183" t="s">
        <v>896</v>
      </c>
      <c r="AQ587" s="194">
        <v>3</v>
      </c>
      <c r="AR587" s="195" t="s">
        <v>797</v>
      </c>
      <c r="AS587" s="180">
        <v>0</v>
      </c>
      <c r="AT587" s="181">
        <v>3</v>
      </c>
      <c r="AU587" s="188">
        <v>0</v>
      </c>
      <c r="AV587" s="188">
        <v>0</v>
      </c>
      <c r="AW587" s="188" t="s">
        <v>797</v>
      </c>
      <c r="AX587" s="95" t="s">
        <v>897</v>
      </c>
      <c r="AY587" s="96" t="e">
        <v>#VALUE!</v>
      </c>
      <c r="AZ587" s="97">
        <v>0</v>
      </c>
    </row>
    <row r="588" spans="3:52" ht="15" customHeight="1" x14ac:dyDescent="0.25">
      <c r="C588" s="90">
        <f t="shared" si="184"/>
        <v>448</v>
      </c>
      <c r="D588" s="3" t="s">
        <v>599</v>
      </c>
      <c r="E588" s="225" t="str">
        <f>_xlfn.XLOOKUP(D588, '[1]Парный рейтинг'!$D$10:$D$826,'[1]Парный рейтинг'!$P$10:$P$826, "")</f>
        <v/>
      </c>
      <c r="F588" s="172" t="str">
        <f t="shared" si="186"/>
        <v/>
      </c>
      <c r="G588" s="207" t="e">
        <f t="shared" si="187"/>
        <v>#VALUE!</v>
      </c>
      <c r="H588" s="176" t="str">
        <f t="shared" si="185"/>
        <v/>
      </c>
      <c r="I588" s="27" t="str">
        <f t="shared" si="188"/>
        <v>3,0</v>
      </c>
      <c r="J588" s="208">
        <v>3</v>
      </c>
      <c r="K588" s="24" t="s">
        <v>797</v>
      </c>
      <c r="L588" s="2">
        <f t="shared" si="189"/>
        <v>0</v>
      </c>
      <c r="M588" s="5">
        <f t="shared" si="190"/>
        <v>3</v>
      </c>
      <c r="N588" s="196">
        <f t="shared" si="191"/>
        <v>0</v>
      </c>
      <c r="O588" s="196">
        <f t="shared" si="192"/>
        <v>0</v>
      </c>
      <c r="P588" s="17" t="str">
        <f t="shared" si="193"/>
        <v/>
      </c>
      <c r="Q588" s="16" t="str">
        <f t="shared" si="194"/>
        <v>n/a</v>
      </c>
      <c r="R588" s="10" t="e">
        <f t="shared" si="195"/>
        <v>#VALUE!</v>
      </c>
      <c r="S588" s="25">
        <f t="shared" si="196"/>
        <v>0</v>
      </c>
      <c r="T588" s="11">
        <f t="shared" si="197"/>
        <v>0</v>
      </c>
      <c r="U588" s="12" t="str">
        <f t="shared" si="198"/>
        <v xml:space="preserve"> </v>
      </c>
      <c r="V588" s="13">
        <f t="shared" si="199"/>
        <v>0</v>
      </c>
      <c r="W588" s="53">
        <f t="shared" si="200"/>
        <v>0</v>
      </c>
      <c r="X588" s="54">
        <f t="shared" si="201"/>
        <v>0</v>
      </c>
      <c r="Y588" s="15" t="str">
        <f t="shared" si="202"/>
        <v>-</v>
      </c>
      <c r="Z588" s="54" t="s">
        <v>797</v>
      </c>
      <c r="AA588" s="12">
        <v>0</v>
      </c>
      <c r="AB588" s="54" t="s">
        <v>797</v>
      </c>
      <c r="AC588" s="12">
        <v>0</v>
      </c>
      <c r="AD588" s="54" t="s">
        <v>797</v>
      </c>
      <c r="AE588" s="12">
        <v>0</v>
      </c>
      <c r="AF588" s="54" t="s">
        <v>797</v>
      </c>
      <c r="AG588" s="12">
        <v>0</v>
      </c>
      <c r="AH588" s="54" t="s">
        <v>797</v>
      </c>
      <c r="AI588" s="12">
        <v>0</v>
      </c>
      <c r="AJ588" s="54" t="s">
        <v>797</v>
      </c>
      <c r="AK588" s="12">
        <v>0</v>
      </c>
      <c r="AL588" s="54" t="s">
        <v>797</v>
      </c>
      <c r="AM588" s="12">
        <v>0</v>
      </c>
      <c r="AN588" s="54" t="s">
        <v>797</v>
      </c>
      <c r="AO588" s="12">
        <v>0</v>
      </c>
      <c r="AP588" s="183" t="s">
        <v>896</v>
      </c>
      <c r="AQ588" s="194">
        <v>3</v>
      </c>
      <c r="AR588" s="195" t="s">
        <v>797</v>
      </c>
      <c r="AS588" s="180">
        <v>0</v>
      </c>
      <c r="AT588" s="181">
        <v>3</v>
      </c>
      <c r="AU588" s="188">
        <v>0</v>
      </c>
      <c r="AV588" s="188">
        <v>0</v>
      </c>
      <c r="AW588" s="188" t="s">
        <v>797</v>
      </c>
      <c r="AX588" s="95" t="s">
        <v>897</v>
      </c>
      <c r="AY588" s="96" t="e">
        <v>#VALUE!</v>
      </c>
      <c r="AZ588" s="97">
        <v>0</v>
      </c>
    </row>
    <row r="589" spans="3:52" ht="15" customHeight="1" x14ac:dyDescent="0.25">
      <c r="C589" s="90">
        <f t="shared" si="184"/>
        <v>449</v>
      </c>
      <c r="D589" s="3" t="s">
        <v>471</v>
      </c>
      <c r="E589" s="225" t="str">
        <f>_xlfn.XLOOKUP(D589, '[1]Парный рейтинг'!$D$10:$D$826,'[1]Парный рейтинг'!$P$10:$P$826, "")</f>
        <v/>
      </c>
      <c r="F589" s="172" t="str">
        <f t="shared" si="186"/>
        <v/>
      </c>
      <c r="G589" s="207" t="e">
        <f t="shared" si="187"/>
        <v>#VALUE!</v>
      </c>
      <c r="H589" s="176" t="str">
        <f t="shared" si="185"/>
        <v/>
      </c>
      <c r="I589" s="27" t="str">
        <f t="shared" si="188"/>
        <v>3,0</v>
      </c>
      <c r="J589" s="208">
        <v>3</v>
      </c>
      <c r="K589" s="24" t="s">
        <v>797</v>
      </c>
      <c r="L589" s="2">
        <f t="shared" si="189"/>
        <v>0</v>
      </c>
      <c r="M589" s="5">
        <f t="shared" si="190"/>
        <v>3</v>
      </c>
      <c r="N589" s="196">
        <f t="shared" si="191"/>
        <v>0</v>
      </c>
      <c r="O589" s="196">
        <f t="shared" si="192"/>
        <v>0</v>
      </c>
      <c r="P589" s="17" t="str">
        <f t="shared" si="193"/>
        <v/>
      </c>
      <c r="Q589" s="16" t="str">
        <f t="shared" si="194"/>
        <v>n/a</v>
      </c>
      <c r="R589" s="10" t="e">
        <f t="shared" si="195"/>
        <v>#VALUE!</v>
      </c>
      <c r="S589" s="25">
        <f t="shared" si="196"/>
        <v>0</v>
      </c>
      <c r="T589" s="11">
        <f t="shared" si="197"/>
        <v>0</v>
      </c>
      <c r="U589" s="12" t="str">
        <f t="shared" si="198"/>
        <v xml:space="preserve"> </v>
      </c>
      <c r="V589" s="13">
        <f t="shared" si="199"/>
        <v>0</v>
      </c>
      <c r="W589" s="53">
        <f t="shared" si="200"/>
        <v>0</v>
      </c>
      <c r="X589" s="54">
        <f t="shared" si="201"/>
        <v>0</v>
      </c>
      <c r="Y589" s="15" t="str">
        <f t="shared" si="202"/>
        <v>-</v>
      </c>
      <c r="Z589" s="54" t="s">
        <v>797</v>
      </c>
      <c r="AA589" s="12">
        <v>0</v>
      </c>
      <c r="AB589" s="54" t="s">
        <v>797</v>
      </c>
      <c r="AC589" s="12">
        <v>0</v>
      </c>
      <c r="AD589" s="54" t="s">
        <v>797</v>
      </c>
      <c r="AE589" s="12">
        <v>0</v>
      </c>
      <c r="AF589" s="54" t="s">
        <v>797</v>
      </c>
      <c r="AG589" s="12">
        <v>0</v>
      </c>
      <c r="AH589" s="54" t="s">
        <v>797</v>
      </c>
      <c r="AI589" s="12">
        <v>0</v>
      </c>
      <c r="AJ589" s="54" t="s">
        <v>797</v>
      </c>
      <c r="AK589" s="12">
        <v>0</v>
      </c>
      <c r="AL589" s="54" t="s">
        <v>797</v>
      </c>
      <c r="AM589" s="12">
        <v>0</v>
      </c>
      <c r="AN589" s="54" t="s">
        <v>797</v>
      </c>
      <c r="AO589" s="12">
        <v>0</v>
      </c>
      <c r="AP589" s="183" t="s">
        <v>896</v>
      </c>
      <c r="AQ589" s="194">
        <v>3</v>
      </c>
      <c r="AR589" s="195" t="s">
        <v>797</v>
      </c>
      <c r="AS589" s="180">
        <v>0</v>
      </c>
      <c r="AT589" s="181">
        <v>3</v>
      </c>
      <c r="AU589" s="188">
        <v>0</v>
      </c>
      <c r="AV589" s="188">
        <v>0</v>
      </c>
      <c r="AW589" s="188" t="s">
        <v>797</v>
      </c>
      <c r="AX589" s="95" t="s">
        <v>897</v>
      </c>
      <c r="AY589" s="96" t="e">
        <v>#VALUE!</v>
      </c>
      <c r="AZ589" s="97">
        <v>0</v>
      </c>
    </row>
    <row r="590" spans="3:52" ht="15" customHeight="1" x14ac:dyDescent="0.25">
      <c r="C590" s="90">
        <f t="shared" si="184"/>
        <v>450</v>
      </c>
      <c r="D590" s="3" t="s">
        <v>600</v>
      </c>
      <c r="E590" s="225" t="str">
        <f>_xlfn.XLOOKUP(D590, '[1]Парный рейтинг'!$D$10:$D$826,'[1]Парный рейтинг'!$P$10:$P$826, "")</f>
        <v/>
      </c>
      <c r="F590" s="172" t="str">
        <f t="shared" si="186"/>
        <v/>
      </c>
      <c r="G590" s="207" t="e">
        <f t="shared" si="187"/>
        <v>#VALUE!</v>
      </c>
      <c r="H590" s="176" t="str">
        <f t="shared" si="185"/>
        <v/>
      </c>
      <c r="I590" s="27" t="str">
        <f t="shared" si="188"/>
        <v>3,0</v>
      </c>
      <c r="J590" s="208">
        <v>3</v>
      </c>
      <c r="K590" s="24" t="s">
        <v>797</v>
      </c>
      <c r="L590" s="2">
        <f t="shared" si="189"/>
        <v>0</v>
      </c>
      <c r="M590" s="5">
        <f t="shared" si="190"/>
        <v>3</v>
      </c>
      <c r="N590" s="196">
        <f t="shared" si="191"/>
        <v>0</v>
      </c>
      <c r="O590" s="196">
        <f t="shared" si="192"/>
        <v>0</v>
      </c>
      <c r="P590" s="17" t="str">
        <f t="shared" si="193"/>
        <v/>
      </c>
      <c r="Q590" s="16" t="str">
        <f t="shared" si="194"/>
        <v>n/a</v>
      </c>
      <c r="R590" s="10" t="e">
        <f t="shared" si="195"/>
        <v>#VALUE!</v>
      </c>
      <c r="S590" s="25">
        <f t="shared" si="196"/>
        <v>0</v>
      </c>
      <c r="T590" s="11">
        <f t="shared" si="197"/>
        <v>0</v>
      </c>
      <c r="U590" s="12" t="str">
        <f t="shared" si="198"/>
        <v xml:space="preserve"> </v>
      </c>
      <c r="V590" s="13">
        <f t="shared" si="199"/>
        <v>0</v>
      </c>
      <c r="W590" s="53">
        <f t="shared" si="200"/>
        <v>0</v>
      </c>
      <c r="X590" s="54">
        <f t="shared" si="201"/>
        <v>0</v>
      </c>
      <c r="Y590" s="15" t="str">
        <f t="shared" si="202"/>
        <v>-</v>
      </c>
      <c r="Z590" s="54" t="s">
        <v>797</v>
      </c>
      <c r="AA590" s="12">
        <v>0</v>
      </c>
      <c r="AB590" s="54" t="s">
        <v>797</v>
      </c>
      <c r="AC590" s="12">
        <v>0</v>
      </c>
      <c r="AD590" s="54" t="s">
        <v>797</v>
      </c>
      <c r="AE590" s="12">
        <v>0</v>
      </c>
      <c r="AF590" s="54" t="s">
        <v>797</v>
      </c>
      <c r="AG590" s="12">
        <v>0</v>
      </c>
      <c r="AH590" s="54" t="s">
        <v>797</v>
      </c>
      <c r="AI590" s="12">
        <v>0</v>
      </c>
      <c r="AJ590" s="54" t="s">
        <v>797</v>
      </c>
      <c r="AK590" s="12">
        <v>0</v>
      </c>
      <c r="AL590" s="54" t="s">
        <v>797</v>
      </c>
      <c r="AM590" s="12">
        <v>0</v>
      </c>
      <c r="AN590" s="54" t="s">
        <v>797</v>
      </c>
      <c r="AO590" s="12">
        <v>0</v>
      </c>
      <c r="AP590" s="183" t="s">
        <v>896</v>
      </c>
      <c r="AQ590" s="194">
        <v>3</v>
      </c>
      <c r="AR590" s="195" t="s">
        <v>797</v>
      </c>
      <c r="AS590" s="180">
        <v>0</v>
      </c>
      <c r="AT590" s="181">
        <v>3</v>
      </c>
      <c r="AU590" s="188">
        <v>0</v>
      </c>
      <c r="AV590" s="188">
        <v>0</v>
      </c>
      <c r="AW590" s="188" t="s">
        <v>797</v>
      </c>
      <c r="AX590" s="95" t="s">
        <v>897</v>
      </c>
      <c r="AY590" s="96" t="e">
        <v>#VALUE!</v>
      </c>
      <c r="AZ590" s="97">
        <v>0</v>
      </c>
    </row>
    <row r="591" spans="3:52" ht="15" customHeight="1" x14ac:dyDescent="0.25">
      <c r="C591" s="90">
        <f t="shared" si="184"/>
        <v>451</v>
      </c>
      <c r="D591" s="3" t="s">
        <v>601</v>
      </c>
      <c r="E591" s="225" t="str">
        <f>_xlfn.XLOOKUP(D591, '[1]Парный рейтинг'!$D$10:$D$826,'[1]Парный рейтинг'!$P$10:$P$826, "")</f>
        <v/>
      </c>
      <c r="F591" s="172" t="str">
        <f t="shared" si="186"/>
        <v/>
      </c>
      <c r="G591" s="207" t="e">
        <f t="shared" si="187"/>
        <v>#VALUE!</v>
      </c>
      <c r="H591" s="176" t="str">
        <f t="shared" si="185"/>
        <v/>
      </c>
      <c r="I591" s="27" t="str">
        <f t="shared" si="188"/>
        <v>3,0</v>
      </c>
      <c r="J591" s="208">
        <v>3</v>
      </c>
      <c r="K591" s="24" t="s">
        <v>797</v>
      </c>
      <c r="L591" s="2">
        <f t="shared" si="189"/>
        <v>0</v>
      </c>
      <c r="M591" s="5">
        <f t="shared" si="190"/>
        <v>3</v>
      </c>
      <c r="N591" s="196">
        <f t="shared" si="191"/>
        <v>0</v>
      </c>
      <c r="O591" s="196">
        <f t="shared" si="192"/>
        <v>0</v>
      </c>
      <c r="P591" s="17" t="str">
        <f t="shared" si="193"/>
        <v/>
      </c>
      <c r="Q591" s="16" t="str">
        <f t="shared" si="194"/>
        <v>n/a</v>
      </c>
      <c r="R591" s="10" t="e">
        <f t="shared" si="195"/>
        <v>#VALUE!</v>
      </c>
      <c r="S591" s="25">
        <f t="shared" si="196"/>
        <v>0</v>
      </c>
      <c r="T591" s="11">
        <f t="shared" si="197"/>
        <v>0</v>
      </c>
      <c r="U591" s="12" t="str">
        <f t="shared" si="198"/>
        <v xml:space="preserve"> </v>
      </c>
      <c r="V591" s="13">
        <f t="shared" si="199"/>
        <v>0</v>
      </c>
      <c r="W591" s="53">
        <f t="shared" si="200"/>
        <v>0</v>
      </c>
      <c r="X591" s="54">
        <f t="shared" si="201"/>
        <v>0</v>
      </c>
      <c r="Y591" s="15" t="str">
        <f t="shared" si="202"/>
        <v>-</v>
      </c>
      <c r="Z591" s="54" t="s">
        <v>797</v>
      </c>
      <c r="AA591" s="12">
        <v>0</v>
      </c>
      <c r="AB591" s="54" t="s">
        <v>797</v>
      </c>
      <c r="AC591" s="12">
        <v>0</v>
      </c>
      <c r="AD591" s="54" t="s">
        <v>797</v>
      </c>
      <c r="AE591" s="12">
        <v>0</v>
      </c>
      <c r="AF591" s="54" t="s">
        <v>797</v>
      </c>
      <c r="AG591" s="12">
        <v>0</v>
      </c>
      <c r="AH591" s="54" t="s">
        <v>797</v>
      </c>
      <c r="AI591" s="12">
        <v>0</v>
      </c>
      <c r="AJ591" s="54" t="s">
        <v>797</v>
      </c>
      <c r="AK591" s="12">
        <v>0</v>
      </c>
      <c r="AL591" s="54" t="s">
        <v>797</v>
      </c>
      <c r="AM591" s="12">
        <v>0</v>
      </c>
      <c r="AN591" s="54" t="s">
        <v>797</v>
      </c>
      <c r="AO591" s="12">
        <v>0</v>
      </c>
      <c r="AP591" s="183" t="s">
        <v>896</v>
      </c>
      <c r="AQ591" s="194">
        <v>3</v>
      </c>
      <c r="AR591" s="195" t="s">
        <v>797</v>
      </c>
      <c r="AS591" s="180">
        <v>0</v>
      </c>
      <c r="AT591" s="181">
        <v>3</v>
      </c>
      <c r="AU591" s="188">
        <v>0</v>
      </c>
      <c r="AV591" s="188">
        <v>0</v>
      </c>
      <c r="AW591" s="188" t="s">
        <v>797</v>
      </c>
      <c r="AX591" s="95" t="s">
        <v>897</v>
      </c>
      <c r="AY591" s="96" t="e">
        <v>#VALUE!</v>
      </c>
      <c r="AZ591" s="97">
        <v>0</v>
      </c>
    </row>
    <row r="592" spans="3:52" ht="15" customHeight="1" x14ac:dyDescent="0.25">
      <c r="C592" s="90">
        <f t="shared" si="184"/>
        <v>452</v>
      </c>
      <c r="D592" s="3" t="s">
        <v>597</v>
      </c>
      <c r="E592" s="225" t="str">
        <f>_xlfn.XLOOKUP(D592, '[1]Парный рейтинг'!$D$10:$D$826,'[1]Парный рейтинг'!$P$10:$P$826, "")</f>
        <v/>
      </c>
      <c r="F592" s="172" t="str">
        <f t="shared" si="186"/>
        <v/>
      </c>
      <c r="G592" s="207" t="e">
        <f t="shared" si="187"/>
        <v>#VALUE!</v>
      </c>
      <c r="H592" s="176" t="str">
        <f t="shared" si="185"/>
        <v/>
      </c>
      <c r="I592" s="27" t="str">
        <f t="shared" si="188"/>
        <v>3,0</v>
      </c>
      <c r="J592" s="208">
        <v>3</v>
      </c>
      <c r="K592" s="24" t="s">
        <v>797</v>
      </c>
      <c r="L592" s="2">
        <f t="shared" si="189"/>
        <v>0</v>
      </c>
      <c r="M592" s="5">
        <f t="shared" si="190"/>
        <v>3</v>
      </c>
      <c r="N592" s="196">
        <f t="shared" si="191"/>
        <v>0</v>
      </c>
      <c r="O592" s="196">
        <f t="shared" si="192"/>
        <v>0</v>
      </c>
      <c r="P592" s="17" t="str">
        <f t="shared" si="193"/>
        <v/>
      </c>
      <c r="Q592" s="16" t="str">
        <f t="shared" si="194"/>
        <v>n/a</v>
      </c>
      <c r="R592" s="10" t="e">
        <f t="shared" si="195"/>
        <v>#VALUE!</v>
      </c>
      <c r="S592" s="25">
        <f t="shared" si="196"/>
        <v>0</v>
      </c>
      <c r="T592" s="11">
        <f t="shared" si="197"/>
        <v>0</v>
      </c>
      <c r="U592" s="12" t="str">
        <f t="shared" si="198"/>
        <v xml:space="preserve"> </v>
      </c>
      <c r="V592" s="13">
        <f t="shared" si="199"/>
        <v>0</v>
      </c>
      <c r="W592" s="53">
        <f t="shared" si="200"/>
        <v>0</v>
      </c>
      <c r="X592" s="54">
        <f t="shared" si="201"/>
        <v>0</v>
      </c>
      <c r="Y592" s="15" t="str">
        <f t="shared" si="202"/>
        <v>-</v>
      </c>
      <c r="Z592" s="54" t="s">
        <v>797</v>
      </c>
      <c r="AA592" s="12">
        <v>0</v>
      </c>
      <c r="AB592" s="54" t="s">
        <v>797</v>
      </c>
      <c r="AC592" s="12">
        <v>0</v>
      </c>
      <c r="AD592" s="54" t="s">
        <v>797</v>
      </c>
      <c r="AE592" s="12">
        <v>0</v>
      </c>
      <c r="AF592" s="54" t="s">
        <v>797</v>
      </c>
      <c r="AG592" s="12">
        <v>0</v>
      </c>
      <c r="AH592" s="54" t="s">
        <v>797</v>
      </c>
      <c r="AI592" s="12">
        <v>0</v>
      </c>
      <c r="AJ592" s="54" t="s">
        <v>797</v>
      </c>
      <c r="AK592" s="12">
        <v>0</v>
      </c>
      <c r="AL592" s="54" t="s">
        <v>797</v>
      </c>
      <c r="AM592" s="12">
        <v>0</v>
      </c>
      <c r="AN592" s="54" t="s">
        <v>797</v>
      </c>
      <c r="AO592" s="12">
        <v>0</v>
      </c>
      <c r="AP592" s="183" t="s">
        <v>896</v>
      </c>
      <c r="AQ592" s="194">
        <v>3</v>
      </c>
      <c r="AR592" s="195" t="s">
        <v>797</v>
      </c>
      <c r="AS592" s="180">
        <v>0</v>
      </c>
      <c r="AT592" s="181">
        <v>3</v>
      </c>
      <c r="AU592" s="188">
        <v>0</v>
      </c>
      <c r="AV592" s="188">
        <v>0</v>
      </c>
      <c r="AW592" s="188" t="s">
        <v>797</v>
      </c>
      <c r="AX592" s="95" t="s">
        <v>897</v>
      </c>
      <c r="AY592" s="96" t="e">
        <v>#VALUE!</v>
      </c>
      <c r="AZ592" s="97">
        <v>0</v>
      </c>
    </row>
    <row r="593" spans="3:52" ht="15" customHeight="1" x14ac:dyDescent="0.25">
      <c r="C593" s="90">
        <f t="shared" si="184"/>
        <v>453</v>
      </c>
      <c r="D593" s="3" t="s">
        <v>376</v>
      </c>
      <c r="E593" s="225" t="str">
        <f>_xlfn.XLOOKUP(D593, '[1]Парный рейтинг'!$D$10:$D$826,'[1]Парный рейтинг'!$P$10:$P$826, "")</f>
        <v/>
      </c>
      <c r="F593" s="172" t="str">
        <f t="shared" si="186"/>
        <v/>
      </c>
      <c r="G593" s="207" t="e">
        <f t="shared" si="187"/>
        <v>#VALUE!</v>
      </c>
      <c r="H593" s="176" t="str">
        <f t="shared" si="185"/>
        <v/>
      </c>
      <c r="I593" s="27" t="str">
        <f t="shared" si="188"/>
        <v>3,0</v>
      </c>
      <c r="J593" s="208">
        <v>3</v>
      </c>
      <c r="K593" s="24" t="s">
        <v>797</v>
      </c>
      <c r="L593" s="2">
        <f t="shared" si="189"/>
        <v>0</v>
      </c>
      <c r="M593" s="5">
        <f t="shared" si="190"/>
        <v>3</v>
      </c>
      <c r="N593" s="196">
        <f t="shared" si="191"/>
        <v>0</v>
      </c>
      <c r="O593" s="196">
        <f t="shared" si="192"/>
        <v>0</v>
      </c>
      <c r="P593" s="17" t="str">
        <f t="shared" si="193"/>
        <v/>
      </c>
      <c r="Q593" s="16" t="str">
        <f t="shared" si="194"/>
        <v>n/a</v>
      </c>
      <c r="R593" s="10" t="e">
        <f t="shared" si="195"/>
        <v>#VALUE!</v>
      </c>
      <c r="S593" s="25">
        <f t="shared" si="196"/>
        <v>0</v>
      </c>
      <c r="T593" s="11">
        <f t="shared" si="197"/>
        <v>0</v>
      </c>
      <c r="U593" s="12" t="str">
        <f t="shared" si="198"/>
        <v xml:space="preserve"> </v>
      </c>
      <c r="V593" s="13">
        <f t="shared" si="199"/>
        <v>0</v>
      </c>
      <c r="W593" s="53">
        <f t="shared" si="200"/>
        <v>0</v>
      </c>
      <c r="X593" s="54">
        <f t="shared" si="201"/>
        <v>0</v>
      </c>
      <c r="Y593" s="15" t="str">
        <f t="shared" si="202"/>
        <v>-</v>
      </c>
      <c r="Z593" s="54" t="s">
        <v>797</v>
      </c>
      <c r="AA593" s="12">
        <v>0</v>
      </c>
      <c r="AB593" s="54" t="s">
        <v>797</v>
      </c>
      <c r="AC593" s="12">
        <v>0</v>
      </c>
      <c r="AD593" s="54" t="s">
        <v>797</v>
      </c>
      <c r="AE593" s="12">
        <v>0</v>
      </c>
      <c r="AF593" s="54" t="s">
        <v>797</v>
      </c>
      <c r="AG593" s="12">
        <v>0</v>
      </c>
      <c r="AH593" s="54" t="s">
        <v>797</v>
      </c>
      <c r="AI593" s="12">
        <v>0</v>
      </c>
      <c r="AJ593" s="54" t="s">
        <v>797</v>
      </c>
      <c r="AK593" s="12">
        <v>0</v>
      </c>
      <c r="AL593" s="54" t="s">
        <v>797</v>
      </c>
      <c r="AM593" s="12">
        <v>0</v>
      </c>
      <c r="AN593" s="54" t="s">
        <v>797</v>
      </c>
      <c r="AO593" s="12">
        <v>0</v>
      </c>
      <c r="AP593" s="183" t="s">
        <v>896</v>
      </c>
      <c r="AQ593" s="194">
        <v>3</v>
      </c>
      <c r="AR593" s="195" t="s">
        <v>797</v>
      </c>
      <c r="AS593" s="180">
        <v>0</v>
      </c>
      <c r="AT593" s="181">
        <v>3</v>
      </c>
      <c r="AU593" s="188">
        <v>0</v>
      </c>
      <c r="AV593" s="188">
        <v>0</v>
      </c>
      <c r="AW593" s="188" t="s">
        <v>797</v>
      </c>
      <c r="AX593" s="95" t="s">
        <v>897</v>
      </c>
      <c r="AY593" s="96" t="e">
        <v>#VALUE!</v>
      </c>
      <c r="AZ593" s="97">
        <v>0</v>
      </c>
    </row>
    <row r="594" spans="3:52" ht="15" customHeight="1" x14ac:dyDescent="0.25">
      <c r="C594" s="90">
        <f t="shared" si="184"/>
        <v>454</v>
      </c>
      <c r="D594" s="3" t="s">
        <v>602</v>
      </c>
      <c r="E594" s="225" t="str">
        <f>_xlfn.XLOOKUP(D594, '[1]Парный рейтинг'!$D$10:$D$826,'[1]Парный рейтинг'!$P$10:$P$826, "")</f>
        <v/>
      </c>
      <c r="F594" s="172" t="str">
        <f t="shared" si="186"/>
        <v/>
      </c>
      <c r="G594" s="207" t="e">
        <f t="shared" si="187"/>
        <v>#VALUE!</v>
      </c>
      <c r="H594" s="176" t="str">
        <f t="shared" si="185"/>
        <v/>
      </c>
      <c r="I594" s="27" t="str">
        <f t="shared" si="188"/>
        <v>3,0</v>
      </c>
      <c r="J594" s="208">
        <v>3</v>
      </c>
      <c r="K594" s="24" t="s">
        <v>797</v>
      </c>
      <c r="L594" s="2">
        <f t="shared" si="189"/>
        <v>0</v>
      </c>
      <c r="M594" s="5">
        <f t="shared" si="190"/>
        <v>3</v>
      </c>
      <c r="N594" s="196">
        <f t="shared" si="191"/>
        <v>0</v>
      </c>
      <c r="O594" s="196">
        <f t="shared" si="192"/>
        <v>0</v>
      </c>
      <c r="P594" s="17" t="str">
        <f t="shared" si="193"/>
        <v/>
      </c>
      <c r="Q594" s="16" t="str">
        <f t="shared" si="194"/>
        <v>n/a</v>
      </c>
      <c r="R594" s="10" t="e">
        <f t="shared" si="195"/>
        <v>#VALUE!</v>
      </c>
      <c r="S594" s="25">
        <f t="shared" si="196"/>
        <v>0</v>
      </c>
      <c r="T594" s="11">
        <f t="shared" si="197"/>
        <v>0</v>
      </c>
      <c r="U594" s="12" t="str">
        <f t="shared" si="198"/>
        <v xml:space="preserve"> </v>
      </c>
      <c r="V594" s="13">
        <f t="shared" si="199"/>
        <v>0</v>
      </c>
      <c r="W594" s="53">
        <f t="shared" si="200"/>
        <v>0</v>
      </c>
      <c r="X594" s="54">
        <f t="shared" si="201"/>
        <v>0</v>
      </c>
      <c r="Y594" s="15" t="str">
        <f t="shared" si="202"/>
        <v>-</v>
      </c>
      <c r="Z594" s="54" t="s">
        <v>797</v>
      </c>
      <c r="AA594" s="12">
        <v>0</v>
      </c>
      <c r="AB594" s="54" t="s">
        <v>797</v>
      </c>
      <c r="AC594" s="12">
        <v>0</v>
      </c>
      <c r="AD594" s="54" t="s">
        <v>797</v>
      </c>
      <c r="AE594" s="12">
        <v>0</v>
      </c>
      <c r="AF594" s="54" t="s">
        <v>797</v>
      </c>
      <c r="AG594" s="12">
        <v>0</v>
      </c>
      <c r="AH594" s="54" t="s">
        <v>797</v>
      </c>
      <c r="AI594" s="12">
        <v>0</v>
      </c>
      <c r="AJ594" s="54" t="s">
        <v>797</v>
      </c>
      <c r="AK594" s="12">
        <v>0</v>
      </c>
      <c r="AL594" s="54" t="s">
        <v>797</v>
      </c>
      <c r="AM594" s="12">
        <v>0</v>
      </c>
      <c r="AN594" s="54" t="s">
        <v>797</v>
      </c>
      <c r="AO594" s="12">
        <v>0</v>
      </c>
      <c r="AP594" s="183" t="s">
        <v>896</v>
      </c>
      <c r="AQ594" s="194">
        <v>3</v>
      </c>
      <c r="AR594" s="195" t="s">
        <v>797</v>
      </c>
      <c r="AS594" s="180">
        <v>0</v>
      </c>
      <c r="AT594" s="181">
        <v>3</v>
      </c>
      <c r="AU594" s="188">
        <v>0</v>
      </c>
      <c r="AV594" s="188">
        <v>0</v>
      </c>
      <c r="AW594" s="188" t="s">
        <v>797</v>
      </c>
      <c r="AX594" s="95" t="s">
        <v>897</v>
      </c>
      <c r="AY594" s="96" t="e">
        <v>#VALUE!</v>
      </c>
      <c r="AZ594" s="97">
        <v>0</v>
      </c>
    </row>
    <row r="595" spans="3:52" ht="15" customHeight="1" x14ac:dyDescent="0.25">
      <c r="C595" s="90">
        <f t="shared" si="184"/>
        <v>455</v>
      </c>
      <c r="D595" s="3" t="s">
        <v>642</v>
      </c>
      <c r="E595" s="225" t="str">
        <f>_xlfn.XLOOKUP(D595, '[1]Парный рейтинг'!$D$10:$D$826,'[1]Парный рейтинг'!$P$10:$P$826, "")</f>
        <v/>
      </c>
      <c r="F595" s="172" t="str">
        <f t="shared" si="186"/>
        <v/>
      </c>
      <c r="G595" s="207" t="e">
        <f t="shared" si="187"/>
        <v>#VALUE!</v>
      </c>
      <c r="H595" s="176" t="str">
        <f t="shared" si="185"/>
        <v/>
      </c>
      <c r="I595" s="27" t="str">
        <f t="shared" si="188"/>
        <v>3,0</v>
      </c>
      <c r="J595" s="208">
        <v>3</v>
      </c>
      <c r="K595" s="24" t="s">
        <v>797</v>
      </c>
      <c r="L595" s="2">
        <f t="shared" si="189"/>
        <v>0</v>
      </c>
      <c r="M595" s="5">
        <f t="shared" si="190"/>
        <v>3</v>
      </c>
      <c r="N595" s="196">
        <f t="shared" si="191"/>
        <v>0</v>
      </c>
      <c r="O595" s="196">
        <f t="shared" si="192"/>
        <v>0</v>
      </c>
      <c r="P595" s="17" t="str">
        <f t="shared" si="193"/>
        <v/>
      </c>
      <c r="Q595" s="16" t="str">
        <f t="shared" si="194"/>
        <v>n/a</v>
      </c>
      <c r="R595" s="10" t="e">
        <f t="shared" si="195"/>
        <v>#VALUE!</v>
      </c>
      <c r="S595" s="25">
        <f t="shared" si="196"/>
        <v>0</v>
      </c>
      <c r="T595" s="11">
        <f t="shared" si="197"/>
        <v>0</v>
      </c>
      <c r="U595" s="12" t="str">
        <f t="shared" si="198"/>
        <v xml:space="preserve"> </v>
      </c>
      <c r="V595" s="13">
        <f t="shared" si="199"/>
        <v>0</v>
      </c>
      <c r="W595" s="53">
        <f t="shared" si="200"/>
        <v>0</v>
      </c>
      <c r="X595" s="54">
        <f t="shared" si="201"/>
        <v>0</v>
      </c>
      <c r="Y595" s="15" t="str">
        <f t="shared" si="202"/>
        <v>-</v>
      </c>
      <c r="Z595" s="54" t="s">
        <v>797</v>
      </c>
      <c r="AA595" s="12">
        <v>0</v>
      </c>
      <c r="AB595" s="54" t="s">
        <v>797</v>
      </c>
      <c r="AC595" s="12">
        <v>0</v>
      </c>
      <c r="AD595" s="54" t="s">
        <v>797</v>
      </c>
      <c r="AE595" s="12">
        <v>0</v>
      </c>
      <c r="AF595" s="54" t="s">
        <v>797</v>
      </c>
      <c r="AG595" s="12">
        <v>0</v>
      </c>
      <c r="AH595" s="54" t="s">
        <v>797</v>
      </c>
      <c r="AI595" s="12">
        <v>0</v>
      </c>
      <c r="AJ595" s="54" t="s">
        <v>797</v>
      </c>
      <c r="AK595" s="12">
        <v>0</v>
      </c>
      <c r="AL595" s="54" t="s">
        <v>797</v>
      </c>
      <c r="AM595" s="12">
        <v>0</v>
      </c>
      <c r="AN595" s="54" t="s">
        <v>797</v>
      </c>
      <c r="AO595" s="12">
        <v>0</v>
      </c>
      <c r="AP595" s="183" t="s">
        <v>896</v>
      </c>
      <c r="AQ595" s="194">
        <v>3</v>
      </c>
      <c r="AR595" s="195" t="s">
        <v>797</v>
      </c>
      <c r="AS595" s="180">
        <v>0</v>
      </c>
      <c r="AT595" s="181">
        <v>3</v>
      </c>
      <c r="AU595" s="188">
        <v>0</v>
      </c>
      <c r="AV595" s="188">
        <v>0</v>
      </c>
      <c r="AW595" s="188" t="s">
        <v>797</v>
      </c>
      <c r="AX595" s="95" t="s">
        <v>897</v>
      </c>
      <c r="AY595" s="96" t="e">
        <v>#VALUE!</v>
      </c>
      <c r="AZ595" s="97">
        <v>0</v>
      </c>
    </row>
    <row r="596" spans="3:52" ht="15" customHeight="1" x14ac:dyDescent="0.25">
      <c r="C596" s="90">
        <f t="shared" si="184"/>
        <v>456</v>
      </c>
      <c r="D596" s="3" t="s">
        <v>452</v>
      </c>
      <c r="E596" s="225" t="str">
        <f>_xlfn.XLOOKUP(D596, '[1]Парный рейтинг'!$D$10:$D$826,'[1]Парный рейтинг'!$P$10:$P$826, "")</f>
        <v/>
      </c>
      <c r="F596" s="172" t="str">
        <f t="shared" si="186"/>
        <v/>
      </c>
      <c r="G596" s="207" t="e">
        <f t="shared" si="187"/>
        <v>#VALUE!</v>
      </c>
      <c r="H596" s="176" t="str">
        <f t="shared" si="185"/>
        <v/>
      </c>
      <c r="I596" s="27" t="str">
        <f t="shared" si="188"/>
        <v>3,0</v>
      </c>
      <c r="J596" s="208">
        <v>3</v>
      </c>
      <c r="K596" s="24" t="s">
        <v>797</v>
      </c>
      <c r="L596" s="2">
        <f t="shared" si="189"/>
        <v>0</v>
      </c>
      <c r="M596" s="5">
        <f t="shared" si="190"/>
        <v>3</v>
      </c>
      <c r="N596" s="196">
        <f t="shared" si="191"/>
        <v>0</v>
      </c>
      <c r="O596" s="196">
        <f t="shared" si="192"/>
        <v>0</v>
      </c>
      <c r="P596" s="17" t="str">
        <f t="shared" si="193"/>
        <v/>
      </c>
      <c r="Q596" s="16" t="str">
        <f t="shared" si="194"/>
        <v>n/a</v>
      </c>
      <c r="R596" s="10" t="e">
        <f t="shared" si="195"/>
        <v>#VALUE!</v>
      </c>
      <c r="S596" s="25">
        <f t="shared" si="196"/>
        <v>0</v>
      </c>
      <c r="T596" s="11">
        <f t="shared" si="197"/>
        <v>0</v>
      </c>
      <c r="U596" s="12" t="str">
        <f t="shared" si="198"/>
        <v xml:space="preserve"> </v>
      </c>
      <c r="V596" s="13">
        <f t="shared" si="199"/>
        <v>0</v>
      </c>
      <c r="W596" s="53">
        <f t="shared" si="200"/>
        <v>0</v>
      </c>
      <c r="X596" s="54">
        <f t="shared" si="201"/>
        <v>0</v>
      </c>
      <c r="Y596" s="15" t="str">
        <f t="shared" si="202"/>
        <v>-</v>
      </c>
      <c r="Z596" s="54" t="s">
        <v>797</v>
      </c>
      <c r="AA596" s="12">
        <v>0</v>
      </c>
      <c r="AB596" s="54" t="s">
        <v>797</v>
      </c>
      <c r="AC596" s="12">
        <v>0</v>
      </c>
      <c r="AD596" s="54" t="s">
        <v>797</v>
      </c>
      <c r="AE596" s="12">
        <v>0</v>
      </c>
      <c r="AF596" s="54" t="s">
        <v>797</v>
      </c>
      <c r="AG596" s="12">
        <v>0</v>
      </c>
      <c r="AH596" s="54" t="s">
        <v>797</v>
      </c>
      <c r="AI596" s="12">
        <v>0</v>
      </c>
      <c r="AJ596" s="54" t="s">
        <v>797</v>
      </c>
      <c r="AK596" s="12">
        <v>0</v>
      </c>
      <c r="AL596" s="54" t="s">
        <v>797</v>
      </c>
      <c r="AM596" s="12">
        <v>0</v>
      </c>
      <c r="AN596" s="54" t="s">
        <v>797</v>
      </c>
      <c r="AO596" s="12">
        <v>0</v>
      </c>
      <c r="AP596" s="183" t="s">
        <v>896</v>
      </c>
      <c r="AQ596" s="194">
        <v>3</v>
      </c>
      <c r="AR596" s="195" t="s">
        <v>797</v>
      </c>
      <c r="AS596" s="180">
        <v>0</v>
      </c>
      <c r="AT596" s="181">
        <v>3</v>
      </c>
      <c r="AU596" s="188">
        <v>0</v>
      </c>
      <c r="AV596" s="188">
        <v>0</v>
      </c>
      <c r="AW596" s="188" t="s">
        <v>797</v>
      </c>
      <c r="AX596" s="95" t="s">
        <v>897</v>
      </c>
      <c r="AY596" s="96" t="e">
        <v>#VALUE!</v>
      </c>
      <c r="AZ596" s="97">
        <v>0</v>
      </c>
    </row>
    <row r="597" spans="3:52" ht="15" customHeight="1" x14ac:dyDescent="0.25">
      <c r="C597" s="90">
        <f t="shared" si="184"/>
        <v>457</v>
      </c>
      <c r="D597" s="3" t="s">
        <v>394</v>
      </c>
      <c r="E597" s="225" t="str">
        <f>_xlfn.XLOOKUP(D597, '[1]Парный рейтинг'!$D$10:$D$826,'[1]Парный рейтинг'!$P$10:$P$826, "")</f>
        <v/>
      </c>
      <c r="F597" s="172" t="str">
        <f t="shared" si="186"/>
        <v/>
      </c>
      <c r="G597" s="207" t="e">
        <f t="shared" si="187"/>
        <v>#VALUE!</v>
      </c>
      <c r="H597" s="176" t="str">
        <f t="shared" si="185"/>
        <v/>
      </c>
      <c r="I597" s="27" t="str">
        <f t="shared" si="188"/>
        <v>3,0</v>
      </c>
      <c r="J597" s="208">
        <v>3</v>
      </c>
      <c r="K597" s="24" t="s">
        <v>797</v>
      </c>
      <c r="L597" s="2">
        <f t="shared" si="189"/>
        <v>0</v>
      </c>
      <c r="M597" s="5">
        <f t="shared" si="190"/>
        <v>3</v>
      </c>
      <c r="N597" s="196">
        <f t="shared" si="191"/>
        <v>0</v>
      </c>
      <c r="O597" s="196">
        <f t="shared" si="192"/>
        <v>0</v>
      </c>
      <c r="P597" s="17" t="str">
        <f t="shared" si="193"/>
        <v/>
      </c>
      <c r="Q597" s="16" t="str">
        <f t="shared" si="194"/>
        <v>n/a</v>
      </c>
      <c r="R597" s="10" t="e">
        <f t="shared" si="195"/>
        <v>#VALUE!</v>
      </c>
      <c r="S597" s="25">
        <f t="shared" si="196"/>
        <v>0</v>
      </c>
      <c r="T597" s="11">
        <f t="shared" si="197"/>
        <v>0</v>
      </c>
      <c r="U597" s="12" t="str">
        <f t="shared" si="198"/>
        <v xml:space="preserve"> </v>
      </c>
      <c r="V597" s="13">
        <f t="shared" si="199"/>
        <v>0</v>
      </c>
      <c r="W597" s="53">
        <f t="shared" si="200"/>
        <v>0</v>
      </c>
      <c r="X597" s="54">
        <f t="shared" si="201"/>
        <v>0</v>
      </c>
      <c r="Y597" s="15" t="str">
        <f t="shared" si="202"/>
        <v>-</v>
      </c>
      <c r="Z597" s="54" t="s">
        <v>797</v>
      </c>
      <c r="AA597" s="12">
        <v>0</v>
      </c>
      <c r="AB597" s="54" t="s">
        <v>797</v>
      </c>
      <c r="AC597" s="12">
        <v>0</v>
      </c>
      <c r="AD597" s="54" t="s">
        <v>797</v>
      </c>
      <c r="AE597" s="12">
        <v>0</v>
      </c>
      <c r="AF597" s="54" t="s">
        <v>797</v>
      </c>
      <c r="AG597" s="12">
        <v>0</v>
      </c>
      <c r="AH597" s="54" t="s">
        <v>797</v>
      </c>
      <c r="AI597" s="12">
        <v>0</v>
      </c>
      <c r="AJ597" s="54" t="s">
        <v>797</v>
      </c>
      <c r="AK597" s="12">
        <v>0</v>
      </c>
      <c r="AL597" s="54" t="s">
        <v>797</v>
      </c>
      <c r="AM597" s="12">
        <v>0</v>
      </c>
      <c r="AN597" s="54" t="s">
        <v>797</v>
      </c>
      <c r="AO597" s="12">
        <v>0</v>
      </c>
      <c r="AP597" s="183" t="s">
        <v>896</v>
      </c>
      <c r="AQ597" s="194">
        <v>3</v>
      </c>
      <c r="AR597" s="195" t="s">
        <v>797</v>
      </c>
      <c r="AS597" s="180">
        <v>0</v>
      </c>
      <c r="AT597" s="181">
        <v>3</v>
      </c>
      <c r="AU597" s="188">
        <v>0</v>
      </c>
      <c r="AV597" s="188">
        <v>0</v>
      </c>
      <c r="AW597" s="188" t="s">
        <v>797</v>
      </c>
      <c r="AX597" s="95" t="s">
        <v>897</v>
      </c>
      <c r="AY597" s="96" t="e">
        <v>#VALUE!</v>
      </c>
      <c r="AZ597" s="97">
        <v>0</v>
      </c>
    </row>
    <row r="598" spans="3:52" ht="15" customHeight="1" x14ac:dyDescent="0.25">
      <c r="C598" s="90">
        <f t="shared" si="184"/>
        <v>458</v>
      </c>
      <c r="D598" s="3" t="s">
        <v>603</v>
      </c>
      <c r="E598" s="225" t="str">
        <f>_xlfn.XLOOKUP(D598, '[1]Парный рейтинг'!$D$10:$D$826,'[1]Парный рейтинг'!$P$10:$P$826, "")</f>
        <v/>
      </c>
      <c r="F598" s="172" t="str">
        <f t="shared" si="186"/>
        <v/>
      </c>
      <c r="G598" s="207" t="e">
        <f t="shared" si="187"/>
        <v>#VALUE!</v>
      </c>
      <c r="H598" s="176" t="str">
        <f t="shared" si="185"/>
        <v/>
      </c>
      <c r="I598" s="27" t="str">
        <f t="shared" si="188"/>
        <v>3,0</v>
      </c>
      <c r="J598" s="208">
        <v>3</v>
      </c>
      <c r="K598" s="24" t="s">
        <v>797</v>
      </c>
      <c r="L598" s="2">
        <f t="shared" si="189"/>
        <v>0</v>
      </c>
      <c r="M598" s="5">
        <f t="shared" si="190"/>
        <v>3</v>
      </c>
      <c r="N598" s="196">
        <f t="shared" si="191"/>
        <v>0</v>
      </c>
      <c r="O598" s="196">
        <f t="shared" si="192"/>
        <v>0</v>
      </c>
      <c r="P598" s="17" t="str">
        <f t="shared" si="193"/>
        <v/>
      </c>
      <c r="Q598" s="16" t="str">
        <f t="shared" si="194"/>
        <v>n/a</v>
      </c>
      <c r="R598" s="10" t="e">
        <f t="shared" si="195"/>
        <v>#VALUE!</v>
      </c>
      <c r="S598" s="25">
        <f t="shared" si="196"/>
        <v>0</v>
      </c>
      <c r="T598" s="11">
        <f t="shared" si="197"/>
        <v>0</v>
      </c>
      <c r="U598" s="12" t="str">
        <f t="shared" si="198"/>
        <v xml:space="preserve"> </v>
      </c>
      <c r="V598" s="13">
        <f t="shared" si="199"/>
        <v>0</v>
      </c>
      <c r="W598" s="53">
        <f t="shared" si="200"/>
        <v>0</v>
      </c>
      <c r="X598" s="54">
        <f t="shared" si="201"/>
        <v>0</v>
      </c>
      <c r="Y598" s="15" t="str">
        <f t="shared" si="202"/>
        <v>-</v>
      </c>
      <c r="Z598" s="54" t="s">
        <v>797</v>
      </c>
      <c r="AA598" s="12">
        <v>0</v>
      </c>
      <c r="AB598" s="54" t="s">
        <v>797</v>
      </c>
      <c r="AC598" s="12">
        <v>0</v>
      </c>
      <c r="AD598" s="54" t="s">
        <v>797</v>
      </c>
      <c r="AE598" s="12">
        <v>0</v>
      </c>
      <c r="AF598" s="54" t="s">
        <v>797</v>
      </c>
      <c r="AG598" s="12">
        <v>0</v>
      </c>
      <c r="AH598" s="54" t="s">
        <v>797</v>
      </c>
      <c r="AI598" s="12">
        <v>0</v>
      </c>
      <c r="AJ598" s="54" t="s">
        <v>797</v>
      </c>
      <c r="AK598" s="12">
        <v>0</v>
      </c>
      <c r="AL598" s="54" t="s">
        <v>797</v>
      </c>
      <c r="AM598" s="12">
        <v>0</v>
      </c>
      <c r="AN598" s="54" t="s">
        <v>797</v>
      </c>
      <c r="AO598" s="12">
        <v>0</v>
      </c>
      <c r="AP598" s="183" t="s">
        <v>896</v>
      </c>
      <c r="AQ598" s="194">
        <v>3</v>
      </c>
      <c r="AR598" s="195" t="s">
        <v>797</v>
      </c>
      <c r="AS598" s="180">
        <v>0</v>
      </c>
      <c r="AT598" s="181">
        <v>3</v>
      </c>
      <c r="AU598" s="188">
        <v>0</v>
      </c>
      <c r="AV598" s="188">
        <v>0</v>
      </c>
      <c r="AW598" s="188" t="s">
        <v>797</v>
      </c>
      <c r="AX598" s="95" t="s">
        <v>897</v>
      </c>
      <c r="AY598" s="96" t="e">
        <v>#VALUE!</v>
      </c>
      <c r="AZ598" s="97">
        <v>0</v>
      </c>
    </row>
    <row r="599" spans="3:52" ht="15" customHeight="1" x14ac:dyDescent="0.25">
      <c r="C599" s="90">
        <f t="shared" si="184"/>
        <v>459</v>
      </c>
      <c r="D599" s="3" t="s">
        <v>412</v>
      </c>
      <c r="E599" s="225" t="str">
        <f>_xlfn.XLOOKUP(D599, '[1]Парный рейтинг'!$D$10:$D$826,'[1]Парный рейтинг'!$P$10:$P$826, "")</f>
        <v/>
      </c>
      <c r="F599" s="172" t="str">
        <f t="shared" si="186"/>
        <v/>
      </c>
      <c r="G599" s="207" t="e">
        <f t="shared" si="187"/>
        <v>#VALUE!</v>
      </c>
      <c r="H599" s="176" t="str">
        <f t="shared" si="185"/>
        <v/>
      </c>
      <c r="I599" s="27" t="str">
        <f t="shared" si="188"/>
        <v>3,0</v>
      </c>
      <c r="J599" s="208">
        <v>3</v>
      </c>
      <c r="K599" s="24" t="s">
        <v>797</v>
      </c>
      <c r="L599" s="2">
        <f t="shared" si="189"/>
        <v>0</v>
      </c>
      <c r="M599" s="5">
        <f t="shared" si="190"/>
        <v>3</v>
      </c>
      <c r="N599" s="196">
        <f t="shared" si="191"/>
        <v>0</v>
      </c>
      <c r="O599" s="196">
        <f t="shared" si="192"/>
        <v>0</v>
      </c>
      <c r="P599" s="17" t="str">
        <f t="shared" si="193"/>
        <v/>
      </c>
      <c r="Q599" s="16" t="str">
        <f t="shared" si="194"/>
        <v>n/a</v>
      </c>
      <c r="R599" s="10" t="e">
        <f t="shared" si="195"/>
        <v>#VALUE!</v>
      </c>
      <c r="S599" s="25">
        <f t="shared" si="196"/>
        <v>0</v>
      </c>
      <c r="T599" s="11">
        <f t="shared" si="197"/>
        <v>0</v>
      </c>
      <c r="U599" s="12" t="str">
        <f t="shared" si="198"/>
        <v xml:space="preserve"> </v>
      </c>
      <c r="V599" s="13">
        <f t="shared" si="199"/>
        <v>0</v>
      </c>
      <c r="W599" s="53">
        <f t="shared" si="200"/>
        <v>0</v>
      </c>
      <c r="X599" s="54">
        <f t="shared" si="201"/>
        <v>0</v>
      </c>
      <c r="Y599" s="15" t="str">
        <f t="shared" si="202"/>
        <v>-</v>
      </c>
      <c r="Z599" s="54" t="s">
        <v>797</v>
      </c>
      <c r="AA599" s="12">
        <v>0</v>
      </c>
      <c r="AB599" s="54" t="s">
        <v>797</v>
      </c>
      <c r="AC599" s="12">
        <v>0</v>
      </c>
      <c r="AD599" s="54" t="s">
        <v>797</v>
      </c>
      <c r="AE599" s="12">
        <v>0</v>
      </c>
      <c r="AF599" s="54" t="s">
        <v>797</v>
      </c>
      <c r="AG599" s="12">
        <v>0</v>
      </c>
      <c r="AH599" s="54" t="s">
        <v>797</v>
      </c>
      <c r="AI599" s="12">
        <v>0</v>
      </c>
      <c r="AJ599" s="54" t="s">
        <v>797</v>
      </c>
      <c r="AK599" s="12">
        <v>0</v>
      </c>
      <c r="AL599" s="54" t="s">
        <v>797</v>
      </c>
      <c r="AM599" s="12">
        <v>0</v>
      </c>
      <c r="AN599" s="54" t="s">
        <v>797</v>
      </c>
      <c r="AO599" s="12">
        <v>0</v>
      </c>
      <c r="AP599" s="183" t="s">
        <v>896</v>
      </c>
      <c r="AQ599" s="194">
        <v>3</v>
      </c>
      <c r="AR599" s="195" t="s">
        <v>797</v>
      </c>
      <c r="AS599" s="180">
        <v>0</v>
      </c>
      <c r="AT599" s="181">
        <v>3</v>
      </c>
      <c r="AU599" s="188">
        <v>0</v>
      </c>
      <c r="AV599" s="188">
        <v>0</v>
      </c>
      <c r="AW599" s="188" t="s">
        <v>797</v>
      </c>
      <c r="AX599" s="95" t="s">
        <v>897</v>
      </c>
      <c r="AY599" s="96" t="e">
        <v>#VALUE!</v>
      </c>
      <c r="AZ599" s="97">
        <v>0</v>
      </c>
    </row>
    <row r="600" spans="3:52" ht="15" customHeight="1" x14ac:dyDescent="0.25">
      <c r="C600" s="90">
        <f t="shared" si="184"/>
        <v>460</v>
      </c>
      <c r="D600" s="3" t="s">
        <v>604</v>
      </c>
      <c r="E600" s="225" t="str">
        <f>_xlfn.XLOOKUP(D600, '[1]Парный рейтинг'!$D$10:$D$826,'[1]Парный рейтинг'!$P$10:$P$826, "")</f>
        <v/>
      </c>
      <c r="F600" s="172" t="str">
        <f t="shared" si="186"/>
        <v/>
      </c>
      <c r="G600" s="207" t="e">
        <f t="shared" si="187"/>
        <v>#VALUE!</v>
      </c>
      <c r="H600" s="176" t="str">
        <f t="shared" si="185"/>
        <v/>
      </c>
      <c r="I600" s="27" t="str">
        <f t="shared" si="188"/>
        <v>3,0</v>
      </c>
      <c r="J600" s="208">
        <v>3</v>
      </c>
      <c r="K600" s="24" t="s">
        <v>797</v>
      </c>
      <c r="L600" s="2">
        <f t="shared" si="189"/>
        <v>0</v>
      </c>
      <c r="M600" s="5">
        <f t="shared" si="190"/>
        <v>3</v>
      </c>
      <c r="N600" s="196">
        <f t="shared" si="191"/>
        <v>0</v>
      </c>
      <c r="O600" s="196">
        <f t="shared" si="192"/>
        <v>0</v>
      </c>
      <c r="P600" s="17" t="str">
        <f t="shared" si="193"/>
        <v/>
      </c>
      <c r="Q600" s="16" t="str">
        <f t="shared" si="194"/>
        <v>n/a</v>
      </c>
      <c r="R600" s="10" t="e">
        <f t="shared" si="195"/>
        <v>#VALUE!</v>
      </c>
      <c r="S600" s="25">
        <f t="shared" si="196"/>
        <v>0</v>
      </c>
      <c r="T600" s="11">
        <f t="shared" si="197"/>
        <v>0</v>
      </c>
      <c r="U600" s="12" t="str">
        <f t="shared" si="198"/>
        <v xml:space="preserve"> </v>
      </c>
      <c r="V600" s="13">
        <f t="shared" si="199"/>
        <v>0</v>
      </c>
      <c r="W600" s="53">
        <f t="shared" si="200"/>
        <v>0</v>
      </c>
      <c r="X600" s="54">
        <f t="shared" si="201"/>
        <v>0</v>
      </c>
      <c r="Y600" s="15" t="str">
        <f t="shared" si="202"/>
        <v>-</v>
      </c>
      <c r="Z600" s="54" t="s">
        <v>797</v>
      </c>
      <c r="AA600" s="12">
        <v>0</v>
      </c>
      <c r="AB600" s="54" t="s">
        <v>797</v>
      </c>
      <c r="AC600" s="12">
        <v>0</v>
      </c>
      <c r="AD600" s="54" t="s">
        <v>797</v>
      </c>
      <c r="AE600" s="12">
        <v>0</v>
      </c>
      <c r="AF600" s="54" t="s">
        <v>797</v>
      </c>
      <c r="AG600" s="12">
        <v>0</v>
      </c>
      <c r="AH600" s="54" t="s">
        <v>797</v>
      </c>
      <c r="AI600" s="12">
        <v>0</v>
      </c>
      <c r="AJ600" s="54" t="s">
        <v>797</v>
      </c>
      <c r="AK600" s="12">
        <v>0</v>
      </c>
      <c r="AL600" s="54" t="s">
        <v>797</v>
      </c>
      <c r="AM600" s="12">
        <v>0</v>
      </c>
      <c r="AN600" s="54" t="s">
        <v>797</v>
      </c>
      <c r="AO600" s="12">
        <v>0</v>
      </c>
      <c r="AP600" s="183" t="s">
        <v>896</v>
      </c>
      <c r="AQ600" s="194">
        <v>3</v>
      </c>
      <c r="AR600" s="195" t="s">
        <v>797</v>
      </c>
      <c r="AS600" s="180">
        <v>0</v>
      </c>
      <c r="AT600" s="181">
        <v>3</v>
      </c>
      <c r="AU600" s="188">
        <v>0</v>
      </c>
      <c r="AV600" s="188">
        <v>0</v>
      </c>
      <c r="AW600" s="188" t="s">
        <v>797</v>
      </c>
      <c r="AX600" s="95" t="s">
        <v>897</v>
      </c>
      <c r="AY600" s="96" t="e">
        <v>#VALUE!</v>
      </c>
      <c r="AZ600" s="97">
        <v>0</v>
      </c>
    </row>
    <row r="601" spans="3:52" ht="15" customHeight="1" x14ac:dyDescent="0.25">
      <c r="C601" s="90">
        <f t="shared" si="184"/>
        <v>461</v>
      </c>
      <c r="D601" s="3" t="s">
        <v>605</v>
      </c>
      <c r="E601" s="225" t="str">
        <f>_xlfn.XLOOKUP(D601, '[1]Парный рейтинг'!$D$10:$D$826,'[1]Парный рейтинг'!$P$10:$P$826, "")</f>
        <v/>
      </c>
      <c r="F601" s="172" t="str">
        <f t="shared" si="186"/>
        <v/>
      </c>
      <c r="G601" s="207" t="e">
        <f t="shared" si="187"/>
        <v>#VALUE!</v>
      </c>
      <c r="H601" s="176" t="str">
        <f t="shared" si="185"/>
        <v/>
      </c>
      <c r="I601" s="27" t="str">
        <f t="shared" si="188"/>
        <v>3,0</v>
      </c>
      <c r="J601" s="208">
        <v>3</v>
      </c>
      <c r="K601" s="24" t="s">
        <v>797</v>
      </c>
      <c r="L601" s="2">
        <f t="shared" si="189"/>
        <v>0</v>
      </c>
      <c r="M601" s="5">
        <f t="shared" si="190"/>
        <v>3</v>
      </c>
      <c r="N601" s="196">
        <f t="shared" si="191"/>
        <v>0</v>
      </c>
      <c r="O601" s="196">
        <f t="shared" si="192"/>
        <v>0</v>
      </c>
      <c r="P601" s="17" t="str">
        <f t="shared" si="193"/>
        <v/>
      </c>
      <c r="Q601" s="16" t="str">
        <f t="shared" si="194"/>
        <v>n/a</v>
      </c>
      <c r="R601" s="10" t="e">
        <f t="shared" si="195"/>
        <v>#VALUE!</v>
      </c>
      <c r="S601" s="25">
        <f t="shared" si="196"/>
        <v>0</v>
      </c>
      <c r="T601" s="11">
        <f t="shared" si="197"/>
        <v>0</v>
      </c>
      <c r="U601" s="12" t="str">
        <f t="shared" si="198"/>
        <v xml:space="preserve"> </v>
      </c>
      <c r="V601" s="13">
        <f t="shared" si="199"/>
        <v>0</v>
      </c>
      <c r="W601" s="53">
        <f t="shared" si="200"/>
        <v>0</v>
      </c>
      <c r="X601" s="54">
        <f t="shared" si="201"/>
        <v>0</v>
      </c>
      <c r="Y601" s="15" t="str">
        <f t="shared" si="202"/>
        <v>-</v>
      </c>
      <c r="Z601" s="54" t="s">
        <v>797</v>
      </c>
      <c r="AA601" s="12">
        <v>0</v>
      </c>
      <c r="AB601" s="54" t="s">
        <v>797</v>
      </c>
      <c r="AC601" s="12">
        <v>0</v>
      </c>
      <c r="AD601" s="54" t="s">
        <v>797</v>
      </c>
      <c r="AE601" s="12">
        <v>0</v>
      </c>
      <c r="AF601" s="54" t="s">
        <v>797</v>
      </c>
      <c r="AG601" s="12">
        <v>0</v>
      </c>
      <c r="AH601" s="54" t="s">
        <v>797</v>
      </c>
      <c r="AI601" s="12">
        <v>0</v>
      </c>
      <c r="AJ601" s="54" t="s">
        <v>797</v>
      </c>
      <c r="AK601" s="12">
        <v>0</v>
      </c>
      <c r="AL601" s="54" t="s">
        <v>797</v>
      </c>
      <c r="AM601" s="12">
        <v>0</v>
      </c>
      <c r="AN601" s="54" t="s">
        <v>797</v>
      </c>
      <c r="AO601" s="12">
        <v>0</v>
      </c>
      <c r="AP601" s="183" t="s">
        <v>896</v>
      </c>
      <c r="AQ601" s="194">
        <v>3</v>
      </c>
      <c r="AR601" s="195" t="s">
        <v>797</v>
      </c>
      <c r="AS601" s="180">
        <v>0</v>
      </c>
      <c r="AT601" s="181">
        <v>3</v>
      </c>
      <c r="AU601" s="188">
        <v>0</v>
      </c>
      <c r="AV601" s="188">
        <v>0</v>
      </c>
      <c r="AW601" s="188" t="s">
        <v>797</v>
      </c>
      <c r="AX601" s="95" t="s">
        <v>897</v>
      </c>
      <c r="AY601" s="96" t="e">
        <v>#VALUE!</v>
      </c>
      <c r="AZ601" s="97">
        <v>0</v>
      </c>
    </row>
    <row r="602" spans="3:52" ht="15" customHeight="1" x14ac:dyDescent="0.25">
      <c r="C602" s="90">
        <f t="shared" si="184"/>
        <v>462</v>
      </c>
      <c r="D602" s="3" t="s">
        <v>455</v>
      </c>
      <c r="E602" s="225" t="str">
        <f>_xlfn.XLOOKUP(D602, '[1]Парный рейтинг'!$D$10:$D$826,'[1]Парный рейтинг'!$P$10:$P$826, "")</f>
        <v/>
      </c>
      <c r="F602" s="172" t="str">
        <f t="shared" si="186"/>
        <v/>
      </c>
      <c r="G602" s="207" t="e">
        <f t="shared" si="187"/>
        <v>#VALUE!</v>
      </c>
      <c r="H602" s="176" t="str">
        <f t="shared" si="185"/>
        <v/>
      </c>
      <c r="I602" s="27" t="str">
        <f t="shared" si="188"/>
        <v>3,0</v>
      </c>
      <c r="J602" s="208">
        <v>3</v>
      </c>
      <c r="K602" s="24" t="s">
        <v>797</v>
      </c>
      <c r="L602" s="2">
        <f t="shared" si="189"/>
        <v>0</v>
      </c>
      <c r="M602" s="5">
        <f t="shared" si="190"/>
        <v>3</v>
      </c>
      <c r="N602" s="196">
        <f t="shared" si="191"/>
        <v>0</v>
      </c>
      <c r="O602" s="196">
        <f t="shared" si="192"/>
        <v>0</v>
      </c>
      <c r="P602" s="17" t="str">
        <f t="shared" si="193"/>
        <v/>
      </c>
      <c r="Q602" s="16" t="str">
        <f t="shared" si="194"/>
        <v>n/a</v>
      </c>
      <c r="R602" s="10" t="e">
        <f t="shared" si="195"/>
        <v>#VALUE!</v>
      </c>
      <c r="S602" s="25">
        <f t="shared" si="196"/>
        <v>0</v>
      </c>
      <c r="T602" s="11">
        <f t="shared" si="197"/>
        <v>0</v>
      </c>
      <c r="U602" s="12" t="str">
        <f t="shared" si="198"/>
        <v xml:space="preserve"> </v>
      </c>
      <c r="V602" s="13">
        <f t="shared" si="199"/>
        <v>0</v>
      </c>
      <c r="W602" s="53">
        <f t="shared" si="200"/>
        <v>0</v>
      </c>
      <c r="X602" s="54">
        <f t="shared" si="201"/>
        <v>0</v>
      </c>
      <c r="Y602" s="15" t="str">
        <f t="shared" si="202"/>
        <v>-</v>
      </c>
      <c r="Z602" s="54" t="s">
        <v>797</v>
      </c>
      <c r="AA602" s="12">
        <v>0</v>
      </c>
      <c r="AB602" s="54" t="s">
        <v>797</v>
      </c>
      <c r="AC602" s="12">
        <v>0</v>
      </c>
      <c r="AD602" s="54" t="s">
        <v>797</v>
      </c>
      <c r="AE602" s="12">
        <v>0</v>
      </c>
      <c r="AF602" s="54" t="s">
        <v>797</v>
      </c>
      <c r="AG602" s="12">
        <v>0</v>
      </c>
      <c r="AH602" s="54" t="s">
        <v>797</v>
      </c>
      <c r="AI602" s="12">
        <v>0</v>
      </c>
      <c r="AJ602" s="54" t="s">
        <v>797</v>
      </c>
      <c r="AK602" s="12">
        <v>0</v>
      </c>
      <c r="AL602" s="54" t="s">
        <v>797</v>
      </c>
      <c r="AM602" s="12">
        <v>0</v>
      </c>
      <c r="AN602" s="54" t="s">
        <v>797</v>
      </c>
      <c r="AO602" s="12">
        <v>0</v>
      </c>
      <c r="AP602" s="183" t="s">
        <v>896</v>
      </c>
      <c r="AQ602" s="194">
        <v>3</v>
      </c>
      <c r="AR602" s="195" t="s">
        <v>797</v>
      </c>
      <c r="AS602" s="180">
        <v>0</v>
      </c>
      <c r="AT602" s="181">
        <v>3</v>
      </c>
      <c r="AU602" s="188">
        <v>0</v>
      </c>
      <c r="AV602" s="188">
        <v>0</v>
      </c>
      <c r="AW602" s="188" t="s">
        <v>797</v>
      </c>
      <c r="AX602" s="95" t="s">
        <v>897</v>
      </c>
      <c r="AY602" s="96" t="e">
        <v>#VALUE!</v>
      </c>
      <c r="AZ602" s="97">
        <v>0</v>
      </c>
    </row>
    <row r="603" spans="3:52" ht="15" customHeight="1" x14ac:dyDescent="0.25">
      <c r="C603" s="90">
        <f t="shared" si="184"/>
        <v>463</v>
      </c>
      <c r="D603" s="3" t="s">
        <v>606</v>
      </c>
      <c r="E603" s="225" t="str">
        <f>_xlfn.XLOOKUP(D603, '[1]Парный рейтинг'!$D$10:$D$826,'[1]Парный рейтинг'!$P$10:$P$826, "")</f>
        <v/>
      </c>
      <c r="F603" s="172" t="str">
        <f t="shared" si="186"/>
        <v/>
      </c>
      <c r="G603" s="207" t="e">
        <f t="shared" si="187"/>
        <v>#VALUE!</v>
      </c>
      <c r="H603" s="176" t="str">
        <f t="shared" si="185"/>
        <v/>
      </c>
      <c r="I603" s="27" t="str">
        <f t="shared" si="188"/>
        <v>3,0</v>
      </c>
      <c r="J603" s="208">
        <v>3</v>
      </c>
      <c r="K603" s="24" t="s">
        <v>797</v>
      </c>
      <c r="L603" s="2">
        <f t="shared" si="189"/>
        <v>0</v>
      </c>
      <c r="M603" s="5">
        <f t="shared" si="190"/>
        <v>3</v>
      </c>
      <c r="N603" s="196">
        <f t="shared" si="191"/>
        <v>0</v>
      </c>
      <c r="O603" s="196">
        <f t="shared" si="192"/>
        <v>0</v>
      </c>
      <c r="P603" s="17" t="str">
        <f t="shared" si="193"/>
        <v/>
      </c>
      <c r="Q603" s="16" t="str">
        <f t="shared" si="194"/>
        <v>n/a</v>
      </c>
      <c r="R603" s="10" t="e">
        <f t="shared" si="195"/>
        <v>#VALUE!</v>
      </c>
      <c r="S603" s="25">
        <f t="shared" si="196"/>
        <v>0</v>
      </c>
      <c r="T603" s="11">
        <f t="shared" si="197"/>
        <v>0</v>
      </c>
      <c r="U603" s="12" t="str">
        <f t="shared" si="198"/>
        <v xml:space="preserve"> </v>
      </c>
      <c r="V603" s="13">
        <f t="shared" si="199"/>
        <v>0</v>
      </c>
      <c r="W603" s="53">
        <f t="shared" si="200"/>
        <v>0</v>
      </c>
      <c r="X603" s="54">
        <f t="shared" si="201"/>
        <v>0</v>
      </c>
      <c r="Y603" s="15" t="str">
        <f t="shared" si="202"/>
        <v>-</v>
      </c>
      <c r="Z603" s="54" t="s">
        <v>797</v>
      </c>
      <c r="AA603" s="12">
        <v>0</v>
      </c>
      <c r="AB603" s="54" t="s">
        <v>797</v>
      </c>
      <c r="AC603" s="12">
        <v>0</v>
      </c>
      <c r="AD603" s="54" t="s">
        <v>797</v>
      </c>
      <c r="AE603" s="12">
        <v>0</v>
      </c>
      <c r="AF603" s="54" t="s">
        <v>797</v>
      </c>
      <c r="AG603" s="12">
        <v>0</v>
      </c>
      <c r="AH603" s="54" t="s">
        <v>797</v>
      </c>
      <c r="AI603" s="12">
        <v>0</v>
      </c>
      <c r="AJ603" s="54" t="s">
        <v>797</v>
      </c>
      <c r="AK603" s="12">
        <v>0</v>
      </c>
      <c r="AL603" s="54" t="s">
        <v>797</v>
      </c>
      <c r="AM603" s="12">
        <v>0</v>
      </c>
      <c r="AN603" s="54" t="s">
        <v>797</v>
      </c>
      <c r="AO603" s="12">
        <v>0</v>
      </c>
      <c r="AP603" s="183" t="s">
        <v>896</v>
      </c>
      <c r="AQ603" s="194">
        <v>3</v>
      </c>
      <c r="AR603" s="195" t="s">
        <v>797</v>
      </c>
      <c r="AS603" s="180">
        <v>0</v>
      </c>
      <c r="AT603" s="181">
        <v>3</v>
      </c>
      <c r="AU603" s="188">
        <v>0</v>
      </c>
      <c r="AV603" s="188">
        <v>0</v>
      </c>
      <c r="AW603" s="188" t="s">
        <v>797</v>
      </c>
      <c r="AX603" s="95" t="s">
        <v>897</v>
      </c>
      <c r="AY603" s="96" t="e">
        <v>#VALUE!</v>
      </c>
      <c r="AZ603" s="97">
        <v>0</v>
      </c>
    </row>
    <row r="604" spans="3:52" ht="15" customHeight="1" x14ac:dyDescent="0.25">
      <c r="C604" s="90">
        <f t="shared" si="184"/>
        <v>464</v>
      </c>
      <c r="D604" s="3" t="s">
        <v>609</v>
      </c>
      <c r="E604" s="225" t="str">
        <f>_xlfn.XLOOKUP(D604, '[1]Парный рейтинг'!$D$10:$D$826,'[1]Парный рейтинг'!$P$10:$P$826, "")</f>
        <v/>
      </c>
      <c r="F604" s="172" t="str">
        <f t="shared" si="186"/>
        <v/>
      </c>
      <c r="G604" s="207" t="e">
        <f t="shared" si="187"/>
        <v>#VALUE!</v>
      </c>
      <c r="H604" s="176" t="str">
        <f t="shared" si="185"/>
        <v/>
      </c>
      <c r="I604" s="27" t="str">
        <f t="shared" si="188"/>
        <v>3,0</v>
      </c>
      <c r="J604" s="208">
        <v>3</v>
      </c>
      <c r="K604" s="24" t="s">
        <v>797</v>
      </c>
      <c r="L604" s="2">
        <f t="shared" si="189"/>
        <v>0</v>
      </c>
      <c r="M604" s="5">
        <f t="shared" si="190"/>
        <v>3</v>
      </c>
      <c r="N604" s="196">
        <f t="shared" si="191"/>
        <v>0</v>
      </c>
      <c r="O604" s="196">
        <f t="shared" si="192"/>
        <v>0</v>
      </c>
      <c r="P604" s="17" t="str">
        <f t="shared" si="193"/>
        <v/>
      </c>
      <c r="Q604" s="16" t="str">
        <f t="shared" si="194"/>
        <v>n/a</v>
      </c>
      <c r="R604" s="10" t="e">
        <f t="shared" si="195"/>
        <v>#VALUE!</v>
      </c>
      <c r="S604" s="25">
        <f t="shared" si="196"/>
        <v>0</v>
      </c>
      <c r="T604" s="11">
        <f t="shared" si="197"/>
        <v>0</v>
      </c>
      <c r="U604" s="12" t="str">
        <f t="shared" si="198"/>
        <v xml:space="preserve"> </v>
      </c>
      <c r="V604" s="13">
        <f t="shared" si="199"/>
        <v>0</v>
      </c>
      <c r="W604" s="53">
        <f t="shared" si="200"/>
        <v>0</v>
      </c>
      <c r="X604" s="54">
        <f t="shared" si="201"/>
        <v>0</v>
      </c>
      <c r="Y604" s="15" t="str">
        <f t="shared" si="202"/>
        <v>-</v>
      </c>
      <c r="Z604" s="54" t="s">
        <v>797</v>
      </c>
      <c r="AA604" s="12">
        <v>0</v>
      </c>
      <c r="AB604" s="54" t="s">
        <v>797</v>
      </c>
      <c r="AC604" s="12">
        <v>0</v>
      </c>
      <c r="AD604" s="54" t="s">
        <v>797</v>
      </c>
      <c r="AE604" s="12">
        <v>0</v>
      </c>
      <c r="AF604" s="54" t="s">
        <v>797</v>
      </c>
      <c r="AG604" s="12">
        <v>0</v>
      </c>
      <c r="AH604" s="54" t="s">
        <v>797</v>
      </c>
      <c r="AI604" s="12">
        <v>0</v>
      </c>
      <c r="AJ604" s="54" t="s">
        <v>797</v>
      </c>
      <c r="AK604" s="12">
        <v>0</v>
      </c>
      <c r="AL604" s="54" t="s">
        <v>797</v>
      </c>
      <c r="AM604" s="12">
        <v>0</v>
      </c>
      <c r="AN604" s="54" t="s">
        <v>797</v>
      </c>
      <c r="AO604" s="12">
        <v>0</v>
      </c>
      <c r="AP604" s="183" t="s">
        <v>896</v>
      </c>
      <c r="AQ604" s="194">
        <v>3</v>
      </c>
      <c r="AR604" s="195" t="s">
        <v>797</v>
      </c>
      <c r="AS604" s="180">
        <v>0</v>
      </c>
      <c r="AT604" s="181">
        <v>3</v>
      </c>
      <c r="AU604" s="188">
        <v>0</v>
      </c>
      <c r="AV604" s="188">
        <v>0</v>
      </c>
      <c r="AW604" s="188" t="s">
        <v>797</v>
      </c>
      <c r="AX604" s="95" t="s">
        <v>897</v>
      </c>
      <c r="AY604" s="96" t="e">
        <v>#VALUE!</v>
      </c>
      <c r="AZ604" s="97">
        <v>0</v>
      </c>
    </row>
    <row r="605" spans="3:52" ht="15" customHeight="1" x14ac:dyDescent="0.25">
      <c r="C605" s="90">
        <f t="shared" ref="C605:C668" si="203">C604+1</f>
        <v>465</v>
      </c>
      <c r="D605" s="3" t="s">
        <v>610</v>
      </c>
      <c r="E605" s="225" t="str">
        <f>_xlfn.XLOOKUP(D605, '[1]Парный рейтинг'!$D$10:$D$826,'[1]Парный рейтинг'!$P$10:$P$826, "")</f>
        <v/>
      </c>
      <c r="F605" s="172" t="str">
        <f t="shared" si="186"/>
        <v/>
      </c>
      <c r="G605" s="207" t="e">
        <f t="shared" si="187"/>
        <v>#VALUE!</v>
      </c>
      <c r="H605" s="176" t="str">
        <f t="shared" si="185"/>
        <v/>
      </c>
      <c r="I605" s="27" t="str">
        <f t="shared" si="188"/>
        <v>3,0</v>
      </c>
      <c r="J605" s="208">
        <v>3</v>
      </c>
      <c r="K605" s="24" t="s">
        <v>797</v>
      </c>
      <c r="L605" s="2">
        <f t="shared" si="189"/>
        <v>0</v>
      </c>
      <c r="M605" s="5">
        <f t="shared" si="190"/>
        <v>3</v>
      </c>
      <c r="N605" s="196">
        <f t="shared" si="191"/>
        <v>0</v>
      </c>
      <c r="O605" s="196">
        <f t="shared" si="192"/>
        <v>0</v>
      </c>
      <c r="P605" s="17" t="str">
        <f t="shared" si="193"/>
        <v/>
      </c>
      <c r="Q605" s="16" t="str">
        <f t="shared" si="194"/>
        <v>n/a</v>
      </c>
      <c r="R605" s="10" t="e">
        <f t="shared" si="195"/>
        <v>#VALUE!</v>
      </c>
      <c r="S605" s="25">
        <f t="shared" si="196"/>
        <v>0</v>
      </c>
      <c r="T605" s="11">
        <f t="shared" si="197"/>
        <v>0</v>
      </c>
      <c r="U605" s="12" t="str">
        <f t="shared" si="198"/>
        <v xml:space="preserve"> </v>
      </c>
      <c r="V605" s="13">
        <f t="shared" si="199"/>
        <v>0</v>
      </c>
      <c r="W605" s="53">
        <f t="shared" si="200"/>
        <v>0</v>
      </c>
      <c r="X605" s="54">
        <f t="shared" si="201"/>
        <v>0</v>
      </c>
      <c r="Y605" s="15" t="str">
        <f t="shared" si="202"/>
        <v>-</v>
      </c>
      <c r="Z605" s="54" t="s">
        <v>797</v>
      </c>
      <c r="AA605" s="12">
        <v>0</v>
      </c>
      <c r="AB605" s="54" t="s">
        <v>797</v>
      </c>
      <c r="AC605" s="12">
        <v>0</v>
      </c>
      <c r="AD605" s="54" t="s">
        <v>797</v>
      </c>
      <c r="AE605" s="12">
        <v>0</v>
      </c>
      <c r="AF605" s="54" t="s">
        <v>797</v>
      </c>
      <c r="AG605" s="12">
        <v>0</v>
      </c>
      <c r="AH605" s="54" t="s">
        <v>797</v>
      </c>
      <c r="AI605" s="12">
        <v>0</v>
      </c>
      <c r="AJ605" s="54" t="s">
        <v>797</v>
      </c>
      <c r="AK605" s="12">
        <v>0</v>
      </c>
      <c r="AL605" s="54" t="s">
        <v>797</v>
      </c>
      <c r="AM605" s="12">
        <v>0</v>
      </c>
      <c r="AN605" s="54" t="s">
        <v>797</v>
      </c>
      <c r="AO605" s="12">
        <v>0</v>
      </c>
      <c r="AP605" s="183" t="s">
        <v>896</v>
      </c>
      <c r="AQ605" s="194">
        <v>3</v>
      </c>
      <c r="AR605" s="195" t="s">
        <v>797</v>
      </c>
      <c r="AS605" s="180">
        <v>0</v>
      </c>
      <c r="AT605" s="181">
        <v>3</v>
      </c>
      <c r="AU605" s="188">
        <v>0</v>
      </c>
      <c r="AV605" s="188">
        <v>0</v>
      </c>
      <c r="AW605" s="188" t="s">
        <v>797</v>
      </c>
      <c r="AX605" s="95" t="s">
        <v>897</v>
      </c>
      <c r="AY605" s="96" t="e">
        <v>#VALUE!</v>
      </c>
      <c r="AZ605" s="97">
        <v>0</v>
      </c>
    </row>
    <row r="606" spans="3:52" ht="15" customHeight="1" x14ac:dyDescent="0.25">
      <c r="C606" s="90">
        <f t="shared" si="203"/>
        <v>466</v>
      </c>
      <c r="D606" s="3" t="s">
        <v>482</v>
      </c>
      <c r="E606" s="225" t="str">
        <f>_xlfn.XLOOKUP(D606, '[1]Парный рейтинг'!$D$10:$D$826,'[1]Парный рейтинг'!$P$10:$P$826, "")</f>
        <v/>
      </c>
      <c r="F606" s="172" t="str">
        <f t="shared" si="186"/>
        <v/>
      </c>
      <c r="G606" s="207" t="e">
        <f t="shared" si="187"/>
        <v>#VALUE!</v>
      </c>
      <c r="H606" s="176" t="str">
        <f t="shared" si="185"/>
        <v/>
      </c>
      <c r="I606" s="27" t="str">
        <f t="shared" si="188"/>
        <v>3,0</v>
      </c>
      <c r="J606" s="208">
        <v>3</v>
      </c>
      <c r="K606" s="24" t="s">
        <v>797</v>
      </c>
      <c r="L606" s="2">
        <f t="shared" si="189"/>
        <v>0</v>
      </c>
      <c r="M606" s="5">
        <f t="shared" si="190"/>
        <v>3</v>
      </c>
      <c r="N606" s="196">
        <f t="shared" si="191"/>
        <v>0</v>
      </c>
      <c r="O606" s="196">
        <f t="shared" si="192"/>
        <v>0</v>
      </c>
      <c r="P606" s="17" t="str">
        <f t="shared" si="193"/>
        <v/>
      </c>
      <c r="Q606" s="16" t="str">
        <f t="shared" si="194"/>
        <v>n/a</v>
      </c>
      <c r="R606" s="10" t="e">
        <f t="shared" si="195"/>
        <v>#VALUE!</v>
      </c>
      <c r="S606" s="25">
        <f t="shared" si="196"/>
        <v>0</v>
      </c>
      <c r="T606" s="11">
        <f t="shared" si="197"/>
        <v>0</v>
      </c>
      <c r="U606" s="12" t="str">
        <f t="shared" si="198"/>
        <v xml:space="preserve"> </v>
      </c>
      <c r="V606" s="13">
        <f t="shared" si="199"/>
        <v>0</v>
      </c>
      <c r="W606" s="53">
        <f t="shared" si="200"/>
        <v>0</v>
      </c>
      <c r="X606" s="54">
        <f t="shared" si="201"/>
        <v>0</v>
      </c>
      <c r="Y606" s="15" t="str">
        <f t="shared" si="202"/>
        <v>-</v>
      </c>
      <c r="Z606" s="54" t="s">
        <v>797</v>
      </c>
      <c r="AA606" s="12">
        <v>0</v>
      </c>
      <c r="AB606" s="54" t="s">
        <v>797</v>
      </c>
      <c r="AC606" s="12">
        <v>0</v>
      </c>
      <c r="AD606" s="54" t="s">
        <v>797</v>
      </c>
      <c r="AE606" s="12">
        <v>0</v>
      </c>
      <c r="AF606" s="54" t="s">
        <v>797</v>
      </c>
      <c r="AG606" s="12">
        <v>0</v>
      </c>
      <c r="AH606" s="54" t="s">
        <v>797</v>
      </c>
      <c r="AI606" s="12">
        <v>0</v>
      </c>
      <c r="AJ606" s="54" t="s">
        <v>797</v>
      </c>
      <c r="AK606" s="12">
        <v>0</v>
      </c>
      <c r="AL606" s="54" t="s">
        <v>797</v>
      </c>
      <c r="AM606" s="12">
        <v>0</v>
      </c>
      <c r="AN606" s="54" t="s">
        <v>797</v>
      </c>
      <c r="AO606" s="12">
        <v>0</v>
      </c>
      <c r="AP606" s="183" t="s">
        <v>896</v>
      </c>
      <c r="AQ606" s="194">
        <v>3</v>
      </c>
      <c r="AR606" s="195" t="s">
        <v>797</v>
      </c>
      <c r="AS606" s="180">
        <v>0</v>
      </c>
      <c r="AT606" s="181">
        <v>3</v>
      </c>
      <c r="AU606" s="188">
        <v>0</v>
      </c>
      <c r="AV606" s="188">
        <v>0</v>
      </c>
      <c r="AW606" s="188" t="s">
        <v>797</v>
      </c>
      <c r="AX606" s="95" t="s">
        <v>897</v>
      </c>
      <c r="AY606" s="96" t="e">
        <v>#VALUE!</v>
      </c>
      <c r="AZ606" s="97">
        <v>0</v>
      </c>
    </row>
    <row r="607" spans="3:52" ht="15" customHeight="1" x14ac:dyDescent="0.25">
      <c r="C607" s="90">
        <f t="shared" si="203"/>
        <v>467</v>
      </c>
      <c r="D607" s="3" t="s">
        <v>611</v>
      </c>
      <c r="E607" s="225" t="str">
        <f>_xlfn.XLOOKUP(D607, '[1]Парный рейтинг'!$D$10:$D$826,'[1]Парный рейтинг'!$P$10:$P$826, "")</f>
        <v/>
      </c>
      <c r="F607" s="172" t="str">
        <f t="shared" si="186"/>
        <v/>
      </c>
      <c r="G607" s="207" t="e">
        <f t="shared" si="187"/>
        <v>#VALUE!</v>
      </c>
      <c r="H607" s="176" t="str">
        <f t="shared" si="185"/>
        <v/>
      </c>
      <c r="I607" s="27" t="str">
        <f t="shared" si="188"/>
        <v>3,0</v>
      </c>
      <c r="J607" s="208">
        <v>3</v>
      </c>
      <c r="K607" s="24" t="s">
        <v>797</v>
      </c>
      <c r="L607" s="2">
        <f t="shared" si="189"/>
        <v>0</v>
      </c>
      <c r="M607" s="5">
        <f t="shared" si="190"/>
        <v>3</v>
      </c>
      <c r="N607" s="196">
        <f t="shared" si="191"/>
        <v>0</v>
      </c>
      <c r="O607" s="196">
        <f t="shared" si="192"/>
        <v>0</v>
      </c>
      <c r="P607" s="17" t="str">
        <f t="shared" si="193"/>
        <v/>
      </c>
      <c r="Q607" s="16" t="str">
        <f t="shared" si="194"/>
        <v>n/a</v>
      </c>
      <c r="R607" s="10" t="e">
        <f t="shared" si="195"/>
        <v>#VALUE!</v>
      </c>
      <c r="S607" s="25">
        <f t="shared" si="196"/>
        <v>0</v>
      </c>
      <c r="T607" s="11">
        <f t="shared" si="197"/>
        <v>0</v>
      </c>
      <c r="U607" s="12" t="str">
        <f t="shared" si="198"/>
        <v xml:space="preserve"> </v>
      </c>
      <c r="V607" s="13">
        <f t="shared" si="199"/>
        <v>0</v>
      </c>
      <c r="W607" s="53">
        <f t="shared" si="200"/>
        <v>0</v>
      </c>
      <c r="X607" s="54">
        <f t="shared" si="201"/>
        <v>0</v>
      </c>
      <c r="Y607" s="15" t="str">
        <f t="shared" si="202"/>
        <v>-</v>
      </c>
      <c r="Z607" s="54" t="s">
        <v>797</v>
      </c>
      <c r="AA607" s="12">
        <v>0</v>
      </c>
      <c r="AB607" s="54" t="s">
        <v>797</v>
      </c>
      <c r="AC607" s="12">
        <v>0</v>
      </c>
      <c r="AD607" s="54" t="s">
        <v>797</v>
      </c>
      <c r="AE607" s="12">
        <v>0</v>
      </c>
      <c r="AF607" s="54" t="s">
        <v>797</v>
      </c>
      <c r="AG607" s="12">
        <v>0</v>
      </c>
      <c r="AH607" s="54" t="s">
        <v>797</v>
      </c>
      <c r="AI607" s="12">
        <v>0</v>
      </c>
      <c r="AJ607" s="54" t="s">
        <v>797</v>
      </c>
      <c r="AK607" s="12">
        <v>0</v>
      </c>
      <c r="AL607" s="54" t="s">
        <v>797</v>
      </c>
      <c r="AM607" s="12">
        <v>0</v>
      </c>
      <c r="AN607" s="54" t="s">
        <v>797</v>
      </c>
      <c r="AO607" s="12">
        <v>0</v>
      </c>
      <c r="AP607" s="183" t="s">
        <v>896</v>
      </c>
      <c r="AQ607" s="194">
        <v>3</v>
      </c>
      <c r="AR607" s="195" t="s">
        <v>797</v>
      </c>
      <c r="AS607" s="180">
        <v>0</v>
      </c>
      <c r="AT607" s="181">
        <v>3</v>
      </c>
      <c r="AU607" s="188">
        <v>0</v>
      </c>
      <c r="AV607" s="188">
        <v>0</v>
      </c>
      <c r="AW607" s="188" t="s">
        <v>797</v>
      </c>
      <c r="AX607" s="95" t="s">
        <v>897</v>
      </c>
      <c r="AY607" s="96" t="e">
        <v>#VALUE!</v>
      </c>
      <c r="AZ607" s="97">
        <v>0</v>
      </c>
    </row>
    <row r="608" spans="3:52" ht="15" customHeight="1" x14ac:dyDescent="0.25">
      <c r="C608" s="90">
        <f t="shared" si="203"/>
        <v>468</v>
      </c>
      <c r="D608" s="3" t="s">
        <v>438</v>
      </c>
      <c r="E608" s="225" t="str">
        <f>_xlfn.XLOOKUP(D608, '[1]Парный рейтинг'!$D$10:$D$826,'[1]Парный рейтинг'!$P$10:$P$826, "")</f>
        <v/>
      </c>
      <c r="F608" s="172" t="str">
        <f t="shared" si="186"/>
        <v/>
      </c>
      <c r="G608" s="207" t="e">
        <f t="shared" si="187"/>
        <v>#VALUE!</v>
      </c>
      <c r="H608" s="176" t="str">
        <f t="shared" si="185"/>
        <v/>
      </c>
      <c r="I608" s="27" t="str">
        <f t="shared" si="188"/>
        <v>3,0</v>
      </c>
      <c r="J608" s="208">
        <v>3</v>
      </c>
      <c r="K608" s="24" t="s">
        <v>797</v>
      </c>
      <c r="L608" s="2">
        <f t="shared" si="189"/>
        <v>0</v>
      </c>
      <c r="M608" s="5">
        <f t="shared" si="190"/>
        <v>3</v>
      </c>
      <c r="N608" s="196">
        <f t="shared" si="191"/>
        <v>0</v>
      </c>
      <c r="O608" s="196">
        <f t="shared" si="192"/>
        <v>0</v>
      </c>
      <c r="P608" s="17" t="str">
        <f t="shared" si="193"/>
        <v/>
      </c>
      <c r="Q608" s="16" t="str">
        <f t="shared" si="194"/>
        <v>n/a</v>
      </c>
      <c r="R608" s="10" t="e">
        <f t="shared" si="195"/>
        <v>#VALUE!</v>
      </c>
      <c r="S608" s="25">
        <f t="shared" si="196"/>
        <v>0</v>
      </c>
      <c r="T608" s="11">
        <f t="shared" si="197"/>
        <v>0</v>
      </c>
      <c r="U608" s="12" t="str">
        <f t="shared" si="198"/>
        <v xml:space="preserve"> </v>
      </c>
      <c r="V608" s="13">
        <f t="shared" si="199"/>
        <v>0</v>
      </c>
      <c r="W608" s="53">
        <f t="shared" si="200"/>
        <v>0</v>
      </c>
      <c r="X608" s="54">
        <f t="shared" si="201"/>
        <v>0</v>
      </c>
      <c r="Y608" s="15" t="str">
        <f t="shared" si="202"/>
        <v>-</v>
      </c>
      <c r="Z608" s="54" t="s">
        <v>797</v>
      </c>
      <c r="AA608" s="12">
        <v>0</v>
      </c>
      <c r="AB608" s="54" t="s">
        <v>797</v>
      </c>
      <c r="AC608" s="12">
        <v>0</v>
      </c>
      <c r="AD608" s="54" t="s">
        <v>797</v>
      </c>
      <c r="AE608" s="12">
        <v>0</v>
      </c>
      <c r="AF608" s="54" t="s">
        <v>797</v>
      </c>
      <c r="AG608" s="12">
        <v>0</v>
      </c>
      <c r="AH608" s="54" t="s">
        <v>797</v>
      </c>
      <c r="AI608" s="12">
        <v>0</v>
      </c>
      <c r="AJ608" s="54" t="s">
        <v>797</v>
      </c>
      <c r="AK608" s="12">
        <v>0</v>
      </c>
      <c r="AL608" s="54" t="s">
        <v>797</v>
      </c>
      <c r="AM608" s="12">
        <v>0</v>
      </c>
      <c r="AN608" s="54" t="s">
        <v>797</v>
      </c>
      <c r="AO608" s="12">
        <v>0</v>
      </c>
      <c r="AP608" s="183" t="s">
        <v>896</v>
      </c>
      <c r="AQ608" s="194">
        <v>3</v>
      </c>
      <c r="AR608" s="195" t="s">
        <v>797</v>
      </c>
      <c r="AS608" s="180">
        <v>0</v>
      </c>
      <c r="AT608" s="181">
        <v>3</v>
      </c>
      <c r="AU608" s="188">
        <v>0</v>
      </c>
      <c r="AV608" s="188">
        <v>0</v>
      </c>
      <c r="AW608" s="188" t="s">
        <v>797</v>
      </c>
      <c r="AX608" s="95" t="s">
        <v>897</v>
      </c>
      <c r="AY608" s="96" t="e">
        <v>#VALUE!</v>
      </c>
      <c r="AZ608" s="97">
        <v>0</v>
      </c>
    </row>
    <row r="609" spans="3:52" ht="15" customHeight="1" x14ac:dyDescent="0.25">
      <c r="C609" s="90">
        <f t="shared" si="203"/>
        <v>469</v>
      </c>
      <c r="D609" s="3" t="s">
        <v>480</v>
      </c>
      <c r="E609" s="225" t="str">
        <f>_xlfn.XLOOKUP(D609, '[1]Парный рейтинг'!$D$10:$D$826,'[1]Парный рейтинг'!$P$10:$P$826, "")</f>
        <v/>
      </c>
      <c r="F609" s="172" t="str">
        <f t="shared" si="186"/>
        <v/>
      </c>
      <c r="G609" s="207" t="e">
        <f t="shared" si="187"/>
        <v>#VALUE!</v>
      </c>
      <c r="H609" s="176" t="str">
        <f t="shared" si="185"/>
        <v/>
      </c>
      <c r="I609" s="27" t="str">
        <f t="shared" si="188"/>
        <v>3,0</v>
      </c>
      <c r="J609" s="208">
        <v>3</v>
      </c>
      <c r="K609" s="24" t="s">
        <v>797</v>
      </c>
      <c r="L609" s="2">
        <f t="shared" si="189"/>
        <v>0</v>
      </c>
      <c r="M609" s="5">
        <f t="shared" si="190"/>
        <v>3</v>
      </c>
      <c r="N609" s="196">
        <f t="shared" si="191"/>
        <v>0</v>
      </c>
      <c r="O609" s="196">
        <f t="shared" si="192"/>
        <v>0</v>
      </c>
      <c r="P609" s="17" t="str">
        <f t="shared" si="193"/>
        <v/>
      </c>
      <c r="Q609" s="16" t="str">
        <f t="shared" si="194"/>
        <v>n/a</v>
      </c>
      <c r="R609" s="10" t="e">
        <f t="shared" si="195"/>
        <v>#VALUE!</v>
      </c>
      <c r="S609" s="25">
        <f t="shared" si="196"/>
        <v>0</v>
      </c>
      <c r="T609" s="11">
        <f t="shared" si="197"/>
        <v>0</v>
      </c>
      <c r="U609" s="12" t="str">
        <f t="shared" si="198"/>
        <v xml:space="preserve"> </v>
      </c>
      <c r="V609" s="13">
        <f t="shared" si="199"/>
        <v>0</v>
      </c>
      <c r="W609" s="53">
        <f t="shared" si="200"/>
        <v>0</v>
      </c>
      <c r="X609" s="54">
        <f t="shared" si="201"/>
        <v>0</v>
      </c>
      <c r="Y609" s="15" t="str">
        <f t="shared" si="202"/>
        <v>-</v>
      </c>
      <c r="Z609" s="54" t="s">
        <v>797</v>
      </c>
      <c r="AA609" s="12">
        <v>0</v>
      </c>
      <c r="AB609" s="54" t="s">
        <v>797</v>
      </c>
      <c r="AC609" s="12">
        <v>0</v>
      </c>
      <c r="AD609" s="54" t="s">
        <v>797</v>
      </c>
      <c r="AE609" s="12">
        <v>0</v>
      </c>
      <c r="AF609" s="54" t="s">
        <v>797</v>
      </c>
      <c r="AG609" s="12">
        <v>0</v>
      </c>
      <c r="AH609" s="54" t="s">
        <v>797</v>
      </c>
      <c r="AI609" s="12">
        <v>0</v>
      </c>
      <c r="AJ609" s="54" t="s">
        <v>797</v>
      </c>
      <c r="AK609" s="12">
        <v>0</v>
      </c>
      <c r="AL609" s="54" t="s">
        <v>797</v>
      </c>
      <c r="AM609" s="12">
        <v>0</v>
      </c>
      <c r="AN609" s="54" t="s">
        <v>797</v>
      </c>
      <c r="AO609" s="12">
        <v>0</v>
      </c>
      <c r="AP609" s="183" t="s">
        <v>896</v>
      </c>
      <c r="AQ609" s="194">
        <v>3</v>
      </c>
      <c r="AR609" s="195" t="s">
        <v>797</v>
      </c>
      <c r="AS609" s="180">
        <v>0</v>
      </c>
      <c r="AT609" s="181">
        <v>3</v>
      </c>
      <c r="AU609" s="188">
        <v>0</v>
      </c>
      <c r="AV609" s="188">
        <v>0</v>
      </c>
      <c r="AW609" s="188" t="s">
        <v>797</v>
      </c>
      <c r="AX609" s="95" t="s">
        <v>897</v>
      </c>
      <c r="AY609" s="96" t="e">
        <v>#VALUE!</v>
      </c>
      <c r="AZ609" s="97">
        <v>0</v>
      </c>
    </row>
    <row r="610" spans="3:52" ht="15" customHeight="1" x14ac:dyDescent="0.25">
      <c r="C610" s="90">
        <f t="shared" si="203"/>
        <v>470</v>
      </c>
      <c r="D610" s="3" t="s">
        <v>612</v>
      </c>
      <c r="E610" s="225" t="str">
        <f>_xlfn.XLOOKUP(D610, '[1]Парный рейтинг'!$D$10:$D$826,'[1]Парный рейтинг'!$P$10:$P$826, "")</f>
        <v/>
      </c>
      <c r="F610" s="172" t="str">
        <f t="shared" si="186"/>
        <v/>
      </c>
      <c r="G610" s="207" t="e">
        <f t="shared" si="187"/>
        <v>#VALUE!</v>
      </c>
      <c r="H610" s="176" t="str">
        <f t="shared" ref="H610:H673" si="204">IF(ISNUMBER(SEARCH("~*", F610)), "*", "")</f>
        <v/>
      </c>
      <c r="I610" s="27" t="str">
        <f t="shared" si="188"/>
        <v>3,0</v>
      </c>
      <c r="J610" s="208">
        <v>3</v>
      </c>
      <c r="K610" s="24" t="s">
        <v>797</v>
      </c>
      <c r="L610" s="2">
        <f t="shared" si="189"/>
        <v>0</v>
      </c>
      <c r="M610" s="5">
        <f t="shared" si="190"/>
        <v>3</v>
      </c>
      <c r="N610" s="196">
        <f t="shared" si="191"/>
        <v>0</v>
      </c>
      <c r="O610" s="196">
        <f t="shared" si="192"/>
        <v>0</v>
      </c>
      <c r="P610" s="17" t="str">
        <f t="shared" si="193"/>
        <v/>
      </c>
      <c r="Q610" s="16" t="str">
        <f t="shared" si="194"/>
        <v>n/a</v>
      </c>
      <c r="R610" s="10" t="e">
        <f t="shared" si="195"/>
        <v>#VALUE!</v>
      </c>
      <c r="S610" s="25">
        <f t="shared" si="196"/>
        <v>0</v>
      </c>
      <c r="T610" s="11">
        <f t="shared" si="197"/>
        <v>0</v>
      </c>
      <c r="U610" s="12" t="str">
        <f t="shared" si="198"/>
        <v xml:space="preserve"> </v>
      </c>
      <c r="V610" s="13">
        <f t="shared" si="199"/>
        <v>0</v>
      </c>
      <c r="W610" s="53">
        <f t="shared" si="200"/>
        <v>0</v>
      </c>
      <c r="X610" s="54">
        <f t="shared" si="201"/>
        <v>0</v>
      </c>
      <c r="Y610" s="15" t="str">
        <f t="shared" si="202"/>
        <v>-</v>
      </c>
      <c r="Z610" s="54" t="s">
        <v>797</v>
      </c>
      <c r="AA610" s="12">
        <v>0</v>
      </c>
      <c r="AB610" s="54" t="s">
        <v>797</v>
      </c>
      <c r="AC610" s="12">
        <v>0</v>
      </c>
      <c r="AD610" s="54" t="s">
        <v>797</v>
      </c>
      <c r="AE610" s="12">
        <v>0</v>
      </c>
      <c r="AF610" s="54" t="s">
        <v>797</v>
      </c>
      <c r="AG610" s="12">
        <v>0</v>
      </c>
      <c r="AH610" s="54" t="s">
        <v>797</v>
      </c>
      <c r="AI610" s="12">
        <v>0</v>
      </c>
      <c r="AJ610" s="54" t="s">
        <v>797</v>
      </c>
      <c r="AK610" s="12">
        <v>0</v>
      </c>
      <c r="AL610" s="54" t="s">
        <v>797</v>
      </c>
      <c r="AM610" s="12">
        <v>0</v>
      </c>
      <c r="AN610" s="54" t="s">
        <v>797</v>
      </c>
      <c r="AO610" s="12">
        <v>0</v>
      </c>
      <c r="AP610" s="183" t="s">
        <v>896</v>
      </c>
      <c r="AQ610" s="194">
        <v>3</v>
      </c>
      <c r="AR610" s="195" t="s">
        <v>797</v>
      </c>
      <c r="AS610" s="180">
        <v>0</v>
      </c>
      <c r="AT610" s="181">
        <v>3</v>
      </c>
      <c r="AU610" s="188">
        <v>0</v>
      </c>
      <c r="AV610" s="188">
        <v>0</v>
      </c>
      <c r="AW610" s="188" t="s">
        <v>797</v>
      </c>
      <c r="AX610" s="95" t="s">
        <v>897</v>
      </c>
      <c r="AY610" s="96" t="e">
        <v>#VALUE!</v>
      </c>
      <c r="AZ610" s="97">
        <v>0</v>
      </c>
    </row>
    <row r="611" spans="3:52" ht="15" customHeight="1" x14ac:dyDescent="0.25">
      <c r="C611" s="90">
        <f t="shared" si="203"/>
        <v>471</v>
      </c>
      <c r="D611" s="3" t="s">
        <v>613</v>
      </c>
      <c r="E611" s="225" t="str">
        <f>_xlfn.XLOOKUP(D611, '[1]Парный рейтинг'!$D$10:$D$826,'[1]Парный рейтинг'!$P$10:$P$826, "")</f>
        <v/>
      </c>
      <c r="F611" s="172" t="str">
        <f t="shared" si="186"/>
        <v/>
      </c>
      <c r="G611" s="207" t="e">
        <f t="shared" si="187"/>
        <v>#VALUE!</v>
      </c>
      <c r="H611" s="176" t="str">
        <f t="shared" si="204"/>
        <v/>
      </c>
      <c r="I611" s="27" t="str">
        <f t="shared" si="188"/>
        <v>3,0</v>
      </c>
      <c r="J611" s="208">
        <v>3</v>
      </c>
      <c r="K611" s="24" t="s">
        <v>797</v>
      </c>
      <c r="L611" s="2">
        <f t="shared" si="189"/>
        <v>0</v>
      </c>
      <c r="M611" s="5">
        <f t="shared" si="190"/>
        <v>3</v>
      </c>
      <c r="N611" s="196">
        <f t="shared" si="191"/>
        <v>0</v>
      </c>
      <c r="O611" s="196">
        <f t="shared" si="192"/>
        <v>0</v>
      </c>
      <c r="P611" s="17" t="str">
        <f t="shared" si="193"/>
        <v/>
      </c>
      <c r="Q611" s="16" t="str">
        <f t="shared" si="194"/>
        <v>n/a</v>
      </c>
      <c r="R611" s="10" t="e">
        <f t="shared" si="195"/>
        <v>#VALUE!</v>
      </c>
      <c r="S611" s="25">
        <f t="shared" si="196"/>
        <v>0</v>
      </c>
      <c r="T611" s="11">
        <f t="shared" si="197"/>
        <v>0</v>
      </c>
      <c r="U611" s="12" t="str">
        <f t="shared" si="198"/>
        <v xml:space="preserve"> </v>
      </c>
      <c r="V611" s="13">
        <f t="shared" si="199"/>
        <v>0</v>
      </c>
      <c r="W611" s="53">
        <f t="shared" si="200"/>
        <v>0</v>
      </c>
      <c r="X611" s="54">
        <f t="shared" si="201"/>
        <v>0</v>
      </c>
      <c r="Y611" s="15" t="str">
        <f t="shared" si="202"/>
        <v>-</v>
      </c>
      <c r="Z611" s="54" t="s">
        <v>797</v>
      </c>
      <c r="AA611" s="12">
        <v>0</v>
      </c>
      <c r="AB611" s="54" t="s">
        <v>797</v>
      </c>
      <c r="AC611" s="12">
        <v>0</v>
      </c>
      <c r="AD611" s="54" t="s">
        <v>797</v>
      </c>
      <c r="AE611" s="12">
        <v>0</v>
      </c>
      <c r="AF611" s="54" t="s">
        <v>797</v>
      </c>
      <c r="AG611" s="12">
        <v>0</v>
      </c>
      <c r="AH611" s="54" t="s">
        <v>797</v>
      </c>
      <c r="AI611" s="12">
        <v>0</v>
      </c>
      <c r="AJ611" s="54" t="s">
        <v>797</v>
      </c>
      <c r="AK611" s="12">
        <v>0</v>
      </c>
      <c r="AL611" s="54" t="s">
        <v>797</v>
      </c>
      <c r="AM611" s="12">
        <v>0</v>
      </c>
      <c r="AN611" s="54" t="s">
        <v>797</v>
      </c>
      <c r="AO611" s="12">
        <v>0</v>
      </c>
      <c r="AP611" s="183" t="s">
        <v>896</v>
      </c>
      <c r="AQ611" s="194">
        <v>3</v>
      </c>
      <c r="AR611" s="195" t="s">
        <v>797</v>
      </c>
      <c r="AS611" s="180">
        <v>0</v>
      </c>
      <c r="AT611" s="181">
        <v>3</v>
      </c>
      <c r="AU611" s="188">
        <v>0</v>
      </c>
      <c r="AV611" s="188">
        <v>0</v>
      </c>
      <c r="AW611" s="188" t="s">
        <v>797</v>
      </c>
      <c r="AX611" s="95" t="s">
        <v>897</v>
      </c>
      <c r="AY611" s="96" t="e">
        <v>#VALUE!</v>
      </c>
      <c r="AZ611" s="97">
        <v>0</v>
      </c>
    </row>
    <row r="612" spans="3:52" ht="15" customHeight="1" x14ac:dyDescent="0.25">
      <c r="C612" s="90">
        <f t="shared" si="203"/>
        <v>472</v>
      </c>
      <c r="D612" s="3" t="s">
        <v>614</v>
      </c>
      <c r="E612" s="225" t="str">
        <f>_xlfn.XLOOKUP(D612, '[1]Парный рейтинг'!$D$10:$D$826,'[1]Парный рейтинг'!$P$10:$P$826, "")</f>
        <v/>
      </c>
      <c r="F612" s="172" t="str">
        <f t="shared" si="186"/>
        <v/>
      </c>
      <c r="G612" s="207" t="e">
        <f t="shared" si="187"/>
        <v>#VALUE!</v>
      </c>
      <c r="H612" s="176" t="str">
        <f t="shared" si="204"/>
        <v/>
      </c>
      <c r="I612" s="27" t="str">
        <f t="shared" si="188"/>
        <v>3,0</v>
      </c>
      <c r="J612" s="208">
        <v>3</v>
      </c>
      <c r="K612" s="24" t="s">
        <v>797</v>
      </c>
      <c r="L612" s="2">
        <f t="shared" si="189"/>
        <v>0</v>
      </c>
      <c r="M612" s="5">
        <f t="shared" si="190"/>
        <v>3</v>
      </c>
      <c r="N612" s="196">
        <f t="shared" si="191"/>
        <v>0</v>
      </c>
      <c r="O612" s="196">
        <f t="shared" si="192"/>
        <v>0</v>
      </c>
      <c r="P612" s="17" t="str">
        <f t="shared" si="193"/>
        <v/>
      </c>
      <c r="Q612" s="16" t="str">
        <f t="shared" si="194"/>
        <v>n/a</v>
      </c>
      <c r="R612" s="10" t="e">
        <f t="shared" si="195"/>
        <v>#VALUE!</v>
      </c>
      <c r="S612" s="25">
        <f t="shared" si="196"/>
        <v>0</v>
      </c>
      <c r="T612" s="11">
        <f t="shared" si="197"/>
        <v>0</v>
      </c>
      <c r="U612" s="12" t="str">
        <f t="shared" si="198"/>
        <v xml:space="preserve"> </v>
      </c>
      <c r="V612" s="13">
        <f t="shared" si="199"/>
        <v>0</v>
      </c>
      <c r="W612" s="53">
        <f t="shared" si="200"/>
        <v>0</v>
      </c>
      <c r="X612" s="54">
        <f t="shared" si="201"/>
        <v>0</v>
      </c>
      <c r="Y612" s="15" t="str">
        <f t="shared" si="202"/>
        <v>-</v>
      </c>
      <c r="Z612" s="54" t="s">
        <v>797</v>
      </c>
      <c r="AA612" s="12">
        <v>0</v>
      </c>
      <c r="AB612" s="54" t="s">
        <v>797</v>
      </c>
      <c r="AC612" s="12">
        <v>0</v>
      </c>
      <c r="AD612" s="54" t="s">
        <v>797</v>
      </c>
      <c r="AE612" s="12">
        <v>0</v>
      </c>
      <c r="AF612" s="54" t="s">
        <v>797</v>
      </c>
      <c r="AG612" s="12">
        <v>0</v>
      </c>
      <c r="AH612" s="54" t="s">
        <v>797</v>
      </c>
      <c r="AI612" s="12">
        <v>0</v>
      </c>
      <c r="AJ612" s="54" t="s">
        <v>797</v>
      </c>
      <c r="AK612" s="12">
        <v>0</v>
      </c>
      <c r="AL612" s="54" t="s">
        <v>797</v>
      </c>
      <c r="AM612" s="12">
        <v>0</v>
      </c>
      <c r="AN612" s="54" t="s">
        <v>797</v>
      </c>
      <c r="AO612" s="12">
        <v>0</v>
      </c>
      <c r="AP612" s="183" t="s">
        <v>896</v>
      </c>
      <c r="AQ612" s="194">
        <v>3</v>
      </c>
      <c r="AR612" s="195" t="s">
        <v>797</v>
      </c>
      <c r="AS612" s="180">
        <v>0</v>
      </c>
      <c r="AT612" s="181">
        <v>3</v>
      </c>
      <c r="AU612" s="188">
        <v>0</v>
      </c>
      <c r="AV612" s="188">
        <v>0</v>
      </c>
      <c r="AW612" s="188" t="s">
        <v>797</v>
      </c>
      <c r="AX612" s="95" t="s">
        <v>897</v>
      </c>
      <c r="AY612" s="96" t="e">
        <v>#VALUE!</v>
      </c>
      <c r="AZ612" s="97">
        <v>0</v>
      </c>
    </row>
    <row r="613" spans="3:52" ht="15" customHeight="1" x14ac:dyDescent="0.25">
      <c r="C613" s="90">
        <f t="shared" si="203"/>
        <v>473</v>
      </c>
      <c r="D613" s="3" t="s">
        <v>615</v>
      </c>
      <c r="E613" s="225" t="str">
        <f>_xlfn.XLOOKUP(D613, '[1]Парный рейтинг'!$D$10:$D$826,'[1]Парный рейтинг'!$P$10:$P$826, "")</f>
        <v/>
      </c>
      <c r="F613" s="172" t="str">
        <f t="shared" si="186"/>
        <v/>
      </c>
      <c r="G613" s="207" t="e">
        <f t="shared" si="187"/>
        <v>#VALUE!</v>
      </c>
      <c r="H613" s="176" t="str">
        <f t="shared" si="204"/>
        <v/>
      </c>
      <c r="I613" s="27" t="str">
        <f t="shared" si="188"/>
        <v>3,0</v>
      </c>
      <c r="J613" s="208">
        <v>3</v>
      </c>
      <c r="K613" s="24" t="s">
        <v>797</v>
      </c>
      <c r="L613" s="2">
        <f t="shared" si="189"/>
        <v>0</v>
      </c>
      <c r="M613" s="5">
        <f t="shared" si="190"/>
        <v>3</v>
      </c>
      <c r="N613" s="196">
        <f t="shared" si="191"/>
        <v>0</v>
      </c>
      <c r="O613" s="196">
        <f t="shared" si="192"/>
        <v>0</v>
      </c>
      <c r="P613" s="17" t="str">
        <f t="shared" si="193"/>
        <v/>
      </c>
      <c r="Q613" s="16" t="str">
        <f t="shared" si="194"/>
        <v>n/a</v>
      </c>
      <c r="R613" s="10" t="e">
        <f t="shared" si="195"/>
        <v>#VALUE!</v>
      </c>
      <c r="S613" s="25">
        <f t="shared" si="196"/>
        <v>0</v>
      </c>
      <c r="T613" s="11">
        <f t="shared" si="197"/>
        <v>0</v>
      </c>
      <c r="U613" s="12" t="str">
        <f t="shared" si="198"/>
        <v xml:space="preserve"> </v>
      </c>
      <c r="V613" s="13">
        <f t="shared" si="199"/>
        <v>0</v>
      </c>
      <c r="W613" s="53">
        <f t="shared" si="200"/>
        <v>0</v>
      </c>
      <c r="X613" s="54">
        <f t="shared" si="201"/>
        <v>0</v>
      </c>
      <c r="Y613" s="15" t="str">
        <f t="shared" si="202"/>
        <v>-</v>
      </c>
      <c r="Z613" s="54" t="s">
        <v>797</v>
      </c>
      <c r="AA613" s="12">
        <v>0</v>
      </c>
      <c r="AB613" s="54" t="s">
        <v>797</v>
      </c>
      <c r="AC613" s="12">
        <v>0</v>
      </c>
      <c r="AD613" s="54" t="s">
        <v>797</v>
      </c>
      <c r="AE613" s="12">
        <v>0</v>
      </c>
      <c r="AF613" s="54" t="s">
        <v>797</v>
      </c>
      <c r="AG613" s="12">
        <v>0</v>
      </c>
      <c r="AH613" s="54" t="s">
        <v>797</v>
      </c>
      <c r="AI613" s="12">
        <v>0</v>
      </c>
      <c r="AJ613" s="54" t="s">
        <v>797</v>
      </c>
      <c r="AK613" s="12">
        <v>0</v>
      </c>
      <c r="AL613" s="54" t="s">
        <v>797</v>
      </c>
      <c r="AM613" s="12">
        <v>0</v>
      </c>
      <c r="AN613" s="54" t="s">
        <v>797</v>
      </c>
      <c r="AO613" s="12">
        <v>0</v>
      </c>
      <c r="AP613" s="183" t="s">
        <v>896</v>
      </c>
      <c r="AQ613" s="194">
        <v>3</v>
      </c>
      <c r="AR613" s="195" t="s">
        <v>797</v>
      </c>
      <c r="AS613" s="180">
        <v>0</v>
      </c>
      <c r="AT613" s="181">
        <v>3</v>
      </c>
      <c r="AU613" s="188">
        <v>0</v>
      </c>
      <c r="AV613" s="188">
        <v>0</v>
      </c>
      <c r="AW613" s="188" t="s">
        <v>797</v>
      </c>
      <c r="AX613" s="95" t="s">
        <v>897</v>
      </c>
      <c r="AY613" s="96" t="e">
        <v>#VALUE!</v>
      </c>
      <c r="AZ613" s="97">
        <v>0</v>
      </c>
    </row>
    <row r="614" spans="3:52" ht="15" customHeight="1" x14ac:dyDescent="0.25">
      <c r="C614" s="90">
        <f t="shared" si="203"/>
        <v>474</v>
      </c>
      <c r="D614" s="3" t="s">
        <v>616</v>
      </c>
      <c r="E614" s="225" t="str">
        <f>_xlfn.XLOOKUP(D614, '[1]Парный рейтинг'!$D$10:$D$826,'[1]Парный рейтинг'!$P$10:$P$826, "")</f>
        <v/>
      </c>
      <c r="F614" s="172" t="str">
        <f t="shared" si="186"/>
        <v/>
      </c>
      <c r="G614" s="207" t="e">
        <f t="shared" si="187"/>
        <v>#VALUE!</v>
      </c>
      <c r="H614" s="176" t="str">
        <f t="shared" si="204"/>
        <v/>
      </c>
      <c r="I614" s="27" t="str">
        <f t="shared" si="188"/>
        <v>3,0</v>
      </c>
      <c r="J614" s="208">
        <v>3</v>
      </c>
      <c r="K614" s="24" t="s">
        <v>797</v>
      </c>
      <c r="L614" s="2">
        <f t="shared" si="189"/>
        <v>0</v>
      </c>
      <c r="M614" s="5">
        <f t="shared" si="190"/>
        <v>3</v>
      </c>
      <c r="N614" s="196">
        <f t="shared" si="191"/>
        <v>0</v>
      </c>
      <c r="O614" s="196">
        <f t="shared" si="192"/>
        <v>0</v>
      </c>
      <c r="P614" s="17" t="str">
        <f t="shared" si="193"/>
        <v/>
      </c>
      <c r="Q614" s="16" t="str">
        <f t="shared" si="194"/>
        <v>n/a</v>
      </c>
      <c r="R614" s="10" t="e">
        <f t="shared" si="195"/>
        <v>#VALUE!</v>
      </c>
      <c r="S614" s="25">
        <f t="shared" si="196"/>
        <v>0</v>
      </c>
      <c r="T614" s="11">
        <f t="shared" si="197"/>
        <v>0</v>
      </c>
      <c r="U614" s="12" t="str">
        <f t="shared" si="198"/>
        <v xml:space="preserve"> </v>
      </c>
      <c r="V614" s="13">
        <f t="shared" si="199"/>
        <v>0</v>
      </c>
      <c r="W614" s="53">
        <f t="shared" si="200"/>
        <v>0</v>
      </c>
      <c r="X614" s="54">
        <f t="shared" si="201"/>
        <v>0</v>
      </c>
      <c r="Y614" s="15" t="str">
        <f t="shared" si="202"/>
        <v>-</v>
      </c>
      <c r="Z614" s="54" t="s">
        <v>797</v>
      </c>
      <c r="AA614" s="12">
        <v>0</v>
      </c>
      <c r="AB614" s="54" t="s">
        <v>797</v>
      </c>
      <c r="AC614" s="12">
        <v>0</v>
      </c>
      <c r="AD614" s="54" t="s">
        <v>797</v>
      </c>
      <c r="AE614" s="12">
        <v>0</v>
      </c>
      <c r="AF614" s="54" t="s">
        <v>797</v>
      </c>
      <c r="AG614" s="12">
        <v>0</v>
      </c>
      <c r="AH614" s="54" t="s">
        <v>797</v>
      </c>
      <c r="AI614" s="12">
        <v>0</v>
      </c>
      <c r="AJ614" s="54" t="s">
        <v>797</v>
      </c>
      <c r="AK614" s="12">
        <v>0</v>
      </c>
      <c r="AL614" s="54" t="s">
        <v>797</v>
      </c>
      <c r="AM614" s="12">
        <v>0</v>
      </c>
      <c r="AN614" s="54" t="s">
        <v>797</v>
      </c>
      <c r="AO614" s="12">
        <v>0</v>
      </c>
      <c r="AP614" s="183" t="s">
        <v>896</v>
      </c>
      <c r="AQ614" s="194">
        <v>3</v>
      </c>
      <c r="AR614" s="195" t="s">
        <v>797</v>
      </c>
      <c r="AS614" s="180">
        <v>0</v>
      </c>
      <c r="AT614" s="181">
        <v>3</v>
      </c>
      <c r="AU614" s="188">
        <v>0</v>
      </c>
      <c r="AV614" s="188">
        <v>0</v>
      </c>
      <c r="AW614" s="188" t="s">
        <v>797</v>
      </c>
      <c r="AX614" s="95" t="s">
        <v>897</v>
      </c>
      <c r="AY614" s="96" t="e">
        <v>#VALUE!</v>
      </c>
      <c r="AZ614" s="97">
        <v>0</v>
      </c>
    </row>
    <row r="615" spans="3:52" ht="15" customHeight="1" x14ac:dyDescent="0.25">
      <c r="C615" s="90">
        <f t="shared" si="203"/>
        <v>475</v>
      </c>
      <c r="D615" s="3" t="s">
        <v>617</v>
      </c>
      <c r="E615" s="225" t="str">
        <f>_xlfn.XLOOKUP(D615, '[1]Парный рейтинг'!$D$10:$D$826,'[1]Парный рейтинг'!$P$10:$P$826, "")</f>
        <v/>
      </c>
      <c r="F615" s="172" t="str">
        <f t="shared" si="186"/>
        <v/>
      </c>
      <c r="G615" s="207" t="e">
        <f t="shared" si="187"/>
        <v>#VALUE!</v>
      </c>
      <c r="H615" s="176" t="str">
        <f t="shared" si="204"/>
        <v/>
      </c>
      <c r="I615" s="27" t="str">
        <f t="shared" si="188"/>
        <v>3,0</v>
      </c>
      <c r="J615" s="208">
        <v>3</v>
      </c>
      <c r="K615" s="24" t="s">
        <v>797</v>
      </c>
      <c r="L615" s="2">
        <f t="shared" si="189"/>
        <v>0</v>
      </c>
      <c r="M615" s="5">
        <f t="shared" si="190"/>
        <v>3</v>
      </c>
      <c r="N615" s="196">
        <f t="shared" si="191"/>
        <v>0</v>
      </c>
      <c r="O615" s="196">
        <f t="shared" si="192"/>
        <v>0</v>
      </c>
      <c r="P615" s="17" t="str">
        <f t="shared" si="193"/>
        <v/>
      </c>
      <c r="Q615" s="16" t="str">
        <f t="shared" si="194"/>
        <v>n/a</v>
      </c>
      <c r="R615" s="10" t="e">
        <f t="shared" si="195"/>
        <v>#VALUE!</v>
      </c>
      <c r="S615" s="25">
        <f t="shared" si="196"/>
        <v>0</v>
      </c>
      <c r="T615" s="11">
        <f t="shared" si="197"/>
        <v>0</v>
      </c>
      <c r="U615" s="12" t="str">
        <f t="shared" si="198"/>
        <v xml:space="preserve"> </v>
      </c>
      <c r="V615" s="13">
        <f t="shared" si="199"/>
        <v>0</v>
      </c>
      <c r="W615" s="53">
        <f t="shared" si="200"/>
        <v>0</v>
      </c>
      <c r="X615" s="54">
        <f t="shared" si="201"/>
        <v>0</v>
      </c>
      <c r="Y615" s="15" t="str">
        <f t="shared" si="202"/>
        <v>-</v>
      </c>
      <c r="Z615" s="54" t="s">
        <v>797</v>
      </c>
      <c r="AA615" s="12">
        <v>0</v>
      </c>
      <c r="AB615" s="54" t="s">
        <v>797</v>
      </c>
      <c r="AC615" s="12">
        <v>0</v>
      </c>
      <c r="AD615" s="54" t="s">
        <v>797</v>
      </c>
      <c r="AE615" s="12">
        <v>0</v>
      </c>
      <c r="AF615" s="54" t="s">
        <v>797</v>
      </c>
      <c r="AG615" s="12">
        <v>0</v>
      </c>
      <c r="AH615" s="54" t="s">
        <v>797</v>
      </c>
      <c r="AI615" s="12">
        <v>0</v>
      </c>
      <c r="AJ615" s="54" t="s">
        <v>797</v>
      </c>
      <c r="AK615" s="12">
        <v>0</v>
      </c>
      <c r="AL615" s="54" t="s">
        <v>797</v>
      </c>
      <c r="AM615" s="12">
        <v>0</v>
      </c>
      <c r="AN615" s="54" t="s">
        <v>797</v>
      </c>
      <c r="AO615" s="12">
        <v>0</v>
      </c>
      <c r="AP615" s="183" t="s">
        <v>896</v>
      </c>
      <c r="AQ615" s="194">
        <v>3</v>
      </c>
      <c r="AR615" s="195" t="s">
        <v>797</v>
      </c>
      <c r="AS615" s="180">
        <v>0</v>
      </c>
      <c r="AT615" s="181">
        <v>3</v>
      </c>
      <c r="AU615" s="188">
        <v>0</v>
      </c>
      <c r="AV615" s="188">
        <v>0</v>
      </c>
      <c r="AW615" s="188" t="s">
        <v>797</v>
      </c>
      <c r="AX615" s="95" t="s">
        <v>897</v>
      </c>
      <c r="AY615" s="96" t="e">
        <v>#VALUE!</v>
      </c>
      <c r="AZ615" s="97">
        <v>0</v>
      </c>
    </row>
    <row r="616" spans="3:52" ht="15" customHeight="1" x14ac:dyDescent="0.25">
      <c r="C616" s="90">
        <f t="shared" si="203"/>
        <v>476</v>
      </c>
      <c r="D616" s="3" t="s">
        <v>618</v>
      </c>
      <c r="E616" s="225" t="str">
        <f>_xlfn.XLOOKUP(D616, '[1]Парный рейтинг'!$D$10:$D$826,'[1]Парный рейтинг'!$P$10:$P$826, "")</f>
        <v/>
      </c>
      <c r="F616" s="172" t="str">
        <f t="shared" si="186"/>
        <v/>
      </c>
      <c r="G616" s="207" t="e">
        <f t="shared" si="187"/>
        <v>#VALUE!</v>
      </c>
      <c r="H616" s="176" t="str">
        <f t="shared" si="204"/>
        <v/>
      </c>
      <c r="I616" s="27" t="str">
        <f t="shared" si="188"/>
        <v>3,0</v>
      </c>
      <c r="J616" s="208">
        <v>3</v>
      </c>
      <c r="K616" s="24" t="s">
        <v>797</v>
      </c>
      <c r="L616" s="2">
        <f t="shared" si="189"/>
        <v>0</v>
      </c>
      <c r="M616" s="5">
        <f t="shared" si="190"/>
        <v>3</v>
      </c>
      <c r="N616" s="196">
        <f t="shared" si="191"/>
        <v>0</v>
      </c>
      <c r="O616" s="196">
        <f t="shared" si="192"/>
        <v>0</v>
      </c>
      <c r="P616" s="17" t="str">
        <f t="shared" si="193"/>
        <v/>
      </c>
      <c r="Q616" s="16" t="str">
        <f t="shared" si="194"/>
        <v>n/a</v>
      </c>
      <c r="R616" s="10" t="e">
        <f t="shared" si="195"/>
        <v>#VALUE!</v>
      </c>
      <c r="S616" s="25">
        <f t="shared" si="196"/>
        <v>0</v>
      </c>
      <c r="T616" s="11">
        <f t="shared" si="197"/>
        <v>0</v>
      </c>
      <c r="U616" s="12" t="str">
        <f t="shared" si="198"/>
        <v xml:space="preserve"> </v>
      </c>
      <c r="V616" s="13">
        <f t="shared" si="199"/>
        <v>0</v>
      </c>
      <c r="W616" s="53">
        <f t="shared" si="200"/>
        <v>0</v>
      </c>
      <c r="X616" s="54">
        <f t="shared" si="201"/>
        <v>0</v>
      </c>
      <c r="Y616" s="15" t="str">
        <f t="shared" si="202"/>
        <v>-</v>
      </c>
      <c r="Z616" s="54" t="s">
        <v>797</v>
      </c>
      <c r="AA616" s="12">
        <v>0</v>
      </c>
      <c r="AB616" s="54" t="s">
        <v>797</v>
      </c>
      <c r="AC616" s="12">
        <v>0</v>
      </c>
      <c r="AD616" s="54" t="s">
        <v>797</v>
      </c>
      <c r="AE616" s="12">
        <v>0</v>
      </c>
      <c r="AF616" s="54" t="s">
        <v>797</v>
      </c>
      <c r="AG616" s="12">
        <v>0</v>
      </c>
      <c r="AH616" s="54" t="s">
        <v>797</v>
      </c>
      <c r="AI616" s="12">
        <v>0</v>
      </c>
      <c r="AJ616" s="54" t="s">
        <v>797</v>
      </c>
      <c r="AK616" s="12">
        <v>0</v>
      </c>
      <c r="AL616" s="54" t="s">
        <v>797</v>
      </c>
      <c r="AM616" s="12">
        <v>0</v>
      </c>
      <c r="AN616" s="54" t="s">
        <v>797</v>
      </c>
      <c r="AO616" s="12">
        <v>0</v>
      </c>
      <c r="AP616" s="183" t="s">
        <v>896</v>
      </c>
      <c r="AQ616" s="194">
        <v>3</v>
      </c>
      <c r="AR616" s="195" t="s">
        <v>797</v>
      </c>
      <c r="AS616" s="180">
        <v>0</v>
      </c>
      <c r="AT616" s="181">
        <v>3</v>
      </c>
      <c r="AU616" s="188">
        <v>0</v>
      </c>
      <c r="AV616" s="188">
        <v>0</v>
      </c>
      <c r="AW616" s="188" t="s">
        <v>797</v>
      </c>
      <c r="AX616" s="95" t="s">
        <v>897</v>
      </c>
      <c r="AY616" s="96" t="e">
        <v>#VALUE!</v>
      </c>
      <c r="AZ616" s="97">
        <v>0</v>
      </c>
    </row>
    <row r="617" spans="3:52" ht="15" customHeight="1" x14ac:dyDescent="0.25">
      <c r="C617" s="90">
        <f t="shared" si="203"/>
        <v>477</v>
      </c>
      <c r="D617" s="3" t="s">
        <v>441</v>
      </c>
      <c r="E617" s="225" t="str">
        <f>_xlfn.XLOOKUP(D617, '[1]Парный рейтинг'!$D$10:$D$826,'[1]Парный рейтинг'!$P$10:$P$826, "")</f>
        <v/>
      </c>
      <c r="F617" s="172" t="str">
        <f t="shared" si="186"/>
        <v/>
      </c>
      <c r="G617" s="207" t="e">
        <f t="shared" si="187"/>
        <v>#VALUE!</v>
      </c>
      <c r="H617" s="176" t="str">
        <f t="shared" si="204"/>
        <v/>
      </c>
      <c r="I617" s="27" t="str">
        <f t="shared" si="188"/>
        <v>3,0</v>
      </c>
      <c r="J617" s="208">
        <v>3</v>
      </c>
      <c r="K617" s="24" t="s">
        <v>797</v>
      </c>
      <c r="L617" s="2">
        <f t="shared" si="189"/>
        <v>0</v>
      </c>
      <c r="M617" s="5">
        <f t="shared" si="190"/>
        <v>3</v>
      </c>
      <c r="N617" s="196">
        <f t="shared" si="191"/>
        <v>0</v>
      </c>
      <c r="O617" s="196">
        <f t="shared" si="192"/>
        <v>0</v>
      </c>
      <c r="P617" s="17" t="str">
        <f t="shared" si="193"/>
        <v/>
      </c>
      <c r="Q617" s="16" t="str">
        <f t="shared" si="194"/>
        <v>n/a</v>
      </c>
      <c r="R617" s="10" t="e">
        <f t="shared" si="195"/>
        <v>#VALUE!</v>
      </c>
      <c r="S617" s="25">
        <f t="shared" si="196"/>
        <v>0</v>
      </c>
      <c r="T617" s="11">
        <f t="shared" si="197"/>
        <v>0</v>
      </c>
      <c r="U617" s="12" t="str">
        <f t="shared" si="198"/>
        <v xml:space="preserve"> </v>
      </c>
      <c r="V617" s="13">
        <f t="shared" si="199"/>
        <v>0</v>
      </c>
      <c r="W617" s="53">
        <f t="shared" si="200"/>
        <v>0</v>
      </c>
      <c r="X617" s="54">
        <f t="shared" si="201"/>
        <v>0</v>
      </c>
      <c r="Y617" s="15" t="str">
        <f t="shared" si="202"/>
        <v>-</v>
      </c>
      <c r="Z617" s="54" t="s">
        <v>797</v>
      </c>
      <c r="AA617" s="12">
        <v>0</v>
      </c>
      <c r="AB617" s="54" t="s">
        <v>797</v>
      </c>
      <c r="AC617" s="12">
        <v>0</v>
      </c>
      <c r="AD617" s="54" t="s">
        <v>797</v>
      </c>
      <c r="AE617" s="12">
        <v>0</v>
      </c>
      <c r="AF617" s="54" t="s">
        <v>797</v>
      </c>
      <c r="AG617" s="12">
        <v>0</v>
      </c>
      <c r="AH617" s="54" t="s">
        <v>797</v>
      </c>
      <c r="AI617" s="12">
        <v>0</v>
      </c>
      <c r="AJ617" s="54" t="s">
        <v>797</v>
      </c>
      <c r="AK617" s="12">
        <v>0</v>
      </c>
      <c r="AL617" s="54" t="s">
        <v>797</v>
      </c>
      <c r="AM617" s="12">
        <v>0</v>
      </c>
      <c r="AN617" s="54" t="s">
        <v>797</v>
      </c>
      <c r="AO617" s="12">
        <v>0</v>
      </c>
      <c r="AP617" s="183" t="s">
        <v>896</v>
      </c>
      <c r="AQ617" s="194">
        <v>3</v>
      </c>
      <c r="AR617" s="195" t="s">
        <v>797</v>
      </c>
      <c r="AS617" s="180">
        <v>0</v>
      </c>
      <c r="AT617" s="181">
        <v>3</v>
      </c>
      <c r="AU617" s="188">
        <v>0</v>
      </c>
      <c r="AV617" s="188">
        <v>0</v>
      </c>
      <c r="AW617" s="188" t="s">
        <v>797</v>
      </c>
      <c r="AX617" s="95" t="s">
        <v>897</v>
      </c>
      <c r="AY617" s="96" t="e">
        <v>#VALUE!</v>
      </c>
      <c r="AZ617" s="97">
        <v>0</v>
      </c>
    </row>
    <row r="618" spans="3:52" ht="15" customHeight="1" x14ac:dyDescent="0.25">
      <c r="C618" s="90">
        <f t="shared" si="203"/>
        <v>478</v>
      </c>
      <c r="D618" s="3" t="s">
        <v>620</v>
      </c>
      <c r="E618" s="225" t="str">
        <f>_xlfn.XLOOKUP(D618, '[1]Парный рейтинг'!$D$10:$D$826,'[1]Парный рейтинг'!$P$10:$P$826, "")</f>
        <v/>
      </c>
      <c r="F618" s="172" t="str">
        <f t="shared" si="186"/>
        <v/>
      </c>
      <c r="G618" s="207" t="e">
        <f t="shared" si="187"/>
        <v>#VALUE!</v>
      </c>
      <c r="H618" s="176" t="str">
        <f t="shared" si="204"/>
        <v/>
      </c>
      <c r="I618" s="27" t="str">
        <f t="shared" si="188"/>
        <v>3,0</v>
      </c>
      <c r="J618" s="208">
        <v>3</v>
      </c>
      <c r="K618" s="24" t="s">
        <v>797</v>
      </c>
      <c r="L618" s="2">
        <f t="shared" si="189"/>
        <v>0</v>
      </c>
      <c r="M618" s="5">
        <f t="shared" si="190"/>
        <v>3</v>
      </c>
      <c r="N618" s="196">
        <f t="shared" si="191"/>
        <v>0</v>
      </c>
      <c r="O618" s="196">
        <f t="shared" si="192"/>
        <v>0</v>
      </c>
      <c r="P618" s="17" t="str">
        <f t="shared" si="193"/>
        <v/>
      </c>
      <c r="Q618" s="16" t="str">
        <f t="shared" si="194"/>
        <v>n/a</v>
      </c>
      <c r="R618" s="10" t="e">
        <f t="shared" si="195"/>
        <v>#VALUE!</v>
      </c>
      <c r="S618" s="25">
        <f t="shared" si="196"/>
        <v>0</v>
      </c>
      <c r="T618" s="11">
        <f t="shared" si="197"/>
        <v>0</v>
      </c>
      <c r="U618" s="12" t="str">
        <f t="shared" si="198"/>
        <v xml:space="preserve"> </v>
      </c>
      <c r="V618" s="13">
        <f t="shared" si="199"/>
        <v>0</v>
      </c>
      <c r="W618" s="53">
        <f t="shared" si="200"/>
        <v>0</v>
      </c>
      <c r="X618" s="54">
        <f t="shared" si="201"/>
        <v>0</v>
      </c>
      <c r="Y618" s="15" t="str">
        <f t="shared" si="202"/>
        <v>-</v>
      </c>
      <c r="Z618" s="54" t="s">
        <v>797</v>
      </c>
      <c r="AA618" s="12">
        <v>0</v>
      </c>
      <c r="AB618" s="54" t="s">
        <v>797</v>
      </c>
      <c r="AC618" s="12">
        <v>0</v>
      </c>
      <c r="AD618" s="54" t="s">
        <v>797</v>
      </c>
      <c r="AE618" s="12">
        <v>0</v>
      </c>
      <c r="AF618" s="54" t="s">
        <v>797</v>
      </c>
      <c r="AG618" s="12">
        <v>0</v>
      </c>
      <c r="AH618" s="54" t="s">
        <v>797</v>
      </c>
      <c r="AI618" s="12">
        <v>0</v>
      </c>
      <c r="AJ618" s="54" t="s">
        <v>797</v>
      </c>
      <c r="AK618" s="12">
        <v>0</v>
      </c>
      <c r="AL618" s="54" t="s">
        <v>797</v>
      </c>
      <c r="AM618" s="12">
        <v>0</v>
      </c>
      <c r="AN618" s="54" t="s">
        <v>797</v>
      </c>
      <c r="AO618" s="12">
        <v>0</v>
      </c>
      <c r="AP618" s="183" t="s">
        <v>896</v>
      </c>
      <c r="AQ618" s="194">
        <v>3</v>
      </c>
      <c r="AR618" s="195" t="s">
        <v>797</v>
      </c>
      <c r="AS618" s="180">
        <v>0</v>
      </c>
      <c r="AT618" s="181">
        <v>3</v>
      </c>
      <c r="AU618" s="188">
        <v>0</v>
      </c>
      <c r="AV618" s="188">
        <v>0</v>
      </c>
      <c r="AW618" s="188" t="s">
        <v>797</v>
      </c>
      <c r="AX618" s="95" t="s">
        <v>897</v>
      </c>
      <c r="AY618" s="96" t="e">
        <v>#VALUE!</v>
      </c>
      <c r="AZ618" s="97">
        <v>0</v>
      </c>
    </row>
    <row r="619" spans="3:52" ht="15" customHeight="1" x14ac:dyDescent="0.25">
      <c r="C619" s="90">
        <f t="shared" si="203"/>
        <v>479</v>
      </c>
      <c r="D619" s="3" t="s">
        <v>409</v>
      </c>
      <c r="E619" s="225" t="str">
        <f>_xlfn.XLOOKUP(D619, '[1]Парный рейтинг'!$D$10:$D$826,'[1]Парный рейтинг'!$P$10:$P$826, "")</f>
        <v/>
      </c>
      <c r="F619" s="172" t="str">
        <f t="shared" si="186"/>
        <v/>
      </c>
      <c r="G619" s="207" t="e">
        <f t="shared" si="187"/>
        <v>#VALUE!</v>
      </c>
      <c r="H619" s="176" t="str">
        <f t="shared" si="204"/>
        <v/>
      </c>
      <c r="I619" s="27" t="str">
        <f t="shared" si="188"/>
        <v>3,0</v>
      </c>
      <c r="J619" s="208">
        <v>3</v>
      </c>
      <c r="K619" s="24" t="s">
        <v>797</v>
      </c>
      <c r="L619" s="2">
        <f t="shared" si="189"/>
        <v>0</v>
      </c>
      <c r="M619" s="5">
        <f t="shared" si="190"/>
        <v>3</v>
      </c>
      <c r="N619" s="196">
        <f t="shared" si="191"/>
        <v>0</v>
      </c>
      <c r="O619" s="196">
        <f t="shared" si="192"/>
        <v>0</v>
      </c>
      <c r="P619" s="17" t="str">
        <f t="shared" si="193"/>
        <v/>
      </c>
      <c r="Q619" s="16" t="str">
        <f t="shared" si="194"/>
        <v>n/a</v>
      </c>
      <c r="R619" s="10" t="e">
        <f t="shared" si="195"/>
        <v>#VALUE!</v>
      </c>
      <c r="S619" s="25">
        <f t="shared" si="196"/>
        <v>0</v>
      </c>
      <c r="T619" s="11">
        <f t="shared" si="197"/>
        <v>0</v>
      </c>
      <c r="U619" s="12" t="str">
        <f t="shared" si="198"/>
        <v xml:space="preserve"> </v>
      </c>
      <c r="V619" s="13">
        <f t="shared" si="199"/>
        <v>0</v>
      </c>
      <c r="W619" s="53">
        <f t="shared" si="200"/>
        <v>0</v>
      </c>
      <c r="X619" s="54">
        <f t="shared" si="201"/>
        <v>0</v>
      </c>
      <c r="Y619" s="15" t="str">
        <f t="shared" si="202"/>
        <v>-</v>
      </c>
      <c r="Z619" s="54" t="s">
        <v>797</v>
      </c>
      <c r="AA619" s="12">
        <v>0</v>
      </c>
      <c r="AB619" s="54" t="s">
        <v>797</v>
      </c>
      <c r="AC619" s="12">
        <v>0</v>
      </c>
      <c r="AD619" s="54" t="s">
        <v>797</v>
      </c>
      <c r="AE619" s="12">
        <v>0</v>
      </c>
      <c r="AF619" s="54" t="s">
        <v>797</v>
      </c>
      <c r="AG619" s="12">
        <v>0</v>
      </c>
      <c r="AH619" s="54" t="s">
        <v>797</v>
      </c>
      <c r="AI619" s="12">
        <v>0</v>
      </c>
      <c r="AJ619" s="54" t="s">
        <v>797</v>
      </c>
      <c r="AK619" s="12">
        <v>0</v>
      </c>
      <c r="AL619" s="54" t="s">
        <v>797</v>
      </c>
      <c r="AM619" s="12">
        <v>0</v>
      </c>
      <c r="AN619" s="54" t="s">
        <v>797</v>
      </c>
      <c r="AO619" s="12">
        <v>0</v>
      </c>
      <c r="AP619" s="183" t="s">
        <v>896</v>
      </c>
      <c r="AQ619" s="194">
        <v>3</v>
      </c>
      <c r="AR619" s="195" t="s">
        <v>797</v>
      </c>
      <c r="AS619" s="180">
        <v>0</v>
      </c>
      <c r="AT619" s="181">
        <v>3</v>
      </c>
      <c r="AU619" s="188">
        <v>0</v>
      </c>
      <c r="AV619" s="188">
        <v>0</v>
      </c>
      <c r="AW619" s="188" t="s">
        <v>797</v>
      </c>
      <c r="AX619" s="95" t="s">
        <v>897</v>
      </c>
      <c r="AY619" s="96" t="e">
        <v>#VALUE!</v>
      </c>
      <c r="AZ619" s="97">
        <v>0</v>
      </c>
    </row>
    <row r="620" spans="3:52" ht="15" customHeight="1" x14ac:dyDescent="0.25">
      <c r="C620" s="90">
        <f t="shared" si="203"/>
        <v>480</v>
      </c>
      <c r="D620" s="3" t="s">
        <v>409</v>
      </c>
      <c r="E620" s="225" t="str">
        <f>_xlfn.XLOOKUP(D620, '[1]Парный рейтинг'!$D$10:$D$826,'[1]Парный рейтинг'!$P$10:$P$826, "")</f>
        <v/>
      </c>
      <c r="F620" s="172" t="str">
        <f t="shared" si="186"/>
        <v/>
      </c>
      <c r="G620" s="207" t="e">
        <f t="shared" si="187"/>
        <v>#VALUE!</v>
      </c>
      <c r="H620" s="176" t="str">
        <f t="shared" si="204"/>
        <v/>
      </c>
      <c r="I620" s="27" t="str">
        <f t="shared" si="188"/>
        <v>3,0</v>
      </c>
      <c r="J620" s="208">
        <v>3</v>
      </c>
      <c r="K620" s="24" t="s">
        <v>797</v>
      </c>
      <c r="L620" s="2">
        <f t="shared" si="189"/>
        <v>0</v>
      </c>
      <c r="M620" s="5">
        <f t="shared" si="190"/>
        <v>3</v>
      </c>
      <c r="N620" s="196">
        <f t="shared" si="191"/>
        <v>0</v>
      </c>
      <c r="O620" s="196">
        <f t="shared" si="192"/>
        <v>0</v>
      </c>
      <c r="P620" s="17" t="str">
        <f t="shared" si="193"/>
        <v/>
      </c>
      <c r="Q620" s="16" t="str">
        <f t="shared" si="194"/>
        <v>n/a</v>
      </c>
      <c r="R620" s="10" t="e">
        <f t="shared" si="195"/>
        <v>#VALUE!</v>
      </c>
      <c r="S620" s="25">
        <f t="shared" si="196"/>
        <v>0</v>
      </c>
      <c r="T620" s="11">
        <f t="shared" si="197"/>
        <v>0</v>
      </c>
      <c r="U620" s="12" t="str">
        <f t="shared" si="198"/>
        <v xml:space="preserve"> </v>
      </c>
      <c r="V620" s="13">
        <f t="shared" si="199"/>
        <v>0</v>
      </c>
      <c r="W620" s="53">
        <f t="shared" si="200"/>
        <v>0</v>
      </c>
      <c r="X620" s="54">
        <f t="shared" si="201"/>
        <v>0</v>
      </c>
      <c r="Y620" s="15" t="str">
        <f t="shared" si="202"/>
        <v>-</v>
      </c>
      <c r="Z620" s="54" t="s">
        <v>797</v>
      </c>
      <c r="AA620" s="12">
        <v>0</v>
      </c>
      <c r="AB620" s="54" t="s">
        <v>797</v>
      </c>
      <c r="AC620" s="12">
        <v>0</v>
      </c>
      <c r="AD620" s="54" t="s">
        <v>797</v>
      </c>
      <c r="AE620" s="12">
        <v>0</v>
      </c>
      <c r="AF620" s="54" t="s">
        <v>797</v>
      </c>
      <c r="AG620" s="12">
        <v>0</v>
      </c>
      <c r="AH620" s="54" t="s">
        <v>797</v>
      </c>
      <c r="AI620" s="12">
        <v>0</v>
      </c>
      <c r="AJ620" s="54" t="s">
        <v>797</v>
      </c>
      <c r="AK620" s="12">
        <v>0</v>
      </c>
      <c r="AL620" s="54" t="s">
        <v>797</v>
      </c>
      <c r="AM620" s="12">
        <v>0</v>
      </c>
      <c r="AN620" s="54" t="s">
        <v>797</v>
      </c>
      <c r="AO620" s="12">
        <v>0</v>
      </c>
      <c r="AP620" s="183" t="s">
        <v>896</v>
      </c>
      <c r="AQ620" s="194">
        <v>3</v>
      </c>
      <c r="AR620" s="195" t="s">
        <v>797</v>
      </c>
      <c r="AS620" s="180">
        <v>0</v>
      </c>
      <c r="AT620" s="181">
        <v>3</v>
      </c>
      <c r="AU620" s="188">
        <v>0</v>
      </c>
      <c r="AV620" s="188">
        <v>0</v>
      </c>
      <c r="AW620" s="188" t="s">
        <v>797</v>
      </c>
      <c r="AX620" s="95" t="s">
        <v>897</v>
      </c>
      <c r="AY620" s="96" t="e">
        <v>#VALUE!</v>
      </c>
      <c r="AZ620" s="97">
        <v>0</v>
      </c>
    </row>
    <row r="621" spans="3:52" ht="15" customHeight="1" x14ac:dyDescent="0.25">
      <c r="C621" s="90">
        <f t="shared" si="203"/>
        <v>481</v>
      </c>
      <c r="D621" s="3" t="s">
        <v>621</v>
      </c>
      <c r="E621" s="225" t="str">
        <f>_xlfn.XLOOKUP(D621, '[1]Парный рейтинг'!$D$10:$D$826,'[1]Парный рейтинг'!$P$10:$P$826, "")</f>
        <v/>
      </c>
      <c r="F621" s="172" t="str">
        <f t="shared" si="186"/>
        <v/>
      </c>
      <c r="G621" s="207" t="e">
        <f t="shared" si="187"/>
        <v>#VALUE!</v>
      </c>
      <c r="H621" s="176" t="str">
        <f t="shared" si="204"/>
        <v/>
      </c>
      <c r="I621" s="27" t="str">
        <f t="shared" si="188"/>
        <v>3,0</v>
      </c>
      <c r="J621" s="208">
        <v>3</v>
      </c>
      <c r="K621" s="24" t="s">
        <v>797</v>
      </c>
      <c r="L621" s="2">
        <f t="shared" si="189"/>
        <v>0</v>
      </c>
      <c r="M621" s="5">
        <f t="shared" si="190"/>
        <v>3</v>
      </c>
      <c r="N621" s="196">
        <f t="shared" si="191"/>
        <v>0</v>
      </c>
      <c r="O621" s="196">
        <f t="shared" si="192"/>
        <v>0</v>
      </c>
      <c r="P621" s="17" t="str">
        <f t="shared" si="193"/>
        <v/>
      </c>
      <c r="Q621" s="16" t="str">
        <f t="shared" si="194"/>
        <v>n/a</v>
      </c>
      <c r="R621" s="10" t="e">
        <f t="shared" si="195"/>
        <v>#VALUE!</v>
      </c>
      <c r="S621" s="25">
        <f t="shared" si="196"/>
        <v>0</v>
      </c>
      <c r="T621" s="11">
        <f t="shared" si="197"/>
        <v>0</v>
      </c>
      <c r="U621" s="12" t="str">
        <f t="shared" si="198"/>
        <v xml:space="preserve"> </v>
      </c>
      <c r="V621" s="13">
        <f t="shared" si="199"/>
        <v>0</v>
      </c>
      <c r="W621" s="53">
        <f t="shared" si="200"/>
        <v>0</v>
      </c>
      <c r="X621" s="54">
        <f t="shared" si="201"/>
        <v>0</v>
      </c>
      <c r="Y621" s="15" t="str">
        <f t="shared" si="202"/>
        <v>-</v>
      </c>
      <c r="Z621" s="54" t="s">
        <v>797</v>
      </c>
      <c r="AA621" s="12">
        <v>0</v>
      </c>
      <c r="AB621" s="54" t="s">
        <v>797</v>
      </c>
      <c r="AC621" s="12">
        <v>0</v>
      </c>
      <c r="AD621" s="54" t="s">
        <v>797</v>
      </c>
      <c r="AE621" s="12">
        <v>0</v>
      </c>
      <c r="AF621" s="54" t="s">
        <v>797</v>
      </c>
      <c r="AG621" s="12">
        <v>0</v>
      </c>
      <c r="AH621" s="54" t="s">
        <v>797</v>
      </c>
      <c r="AI621" s="12">
        <v>0</v>
      </c>
      <c r="AJ621" s="54" t="s">
        <v>797</v>
      </c>
      <c r="AK621" s="12">
        <v>0</v>
      </c>
      <c r="AL621" s="54" t="s">
        <v>797</v>
      </c>
      <c r="AM621" s="12">
        <v>0</v>
      </c>
      <c r="AN621" s="54" t="s">
        <v>797</v>
      </c>
      <c r="AO621" s="12">
        <v>0</v>
      </c>
      <c r="AP621" s="183" t="s">
        <v>896</v>
      </c>
      <c r="AQ621" s="194">
        <v>3</v>
      </c>
      <c r="AR621" s="195" t="s">
        <v>797</v>
      </c>
      <c r="AS621" s="180">
        <v>0</v>
      </c>
      <c r="AT621" s="181">
        <v>3</v>
      </c>
      <c r="AU621" s="188">
        <v>0</v>
      </c>
      <c r="AV621" s="188">
        <v>0</v>
      </c>
      <c r="AW621" s="188" t="s">
        <v>797</v>
      </c>
      <c r="AX621" s="95" t="s">
        <v>897</v>
      </c>
      <c r="AY621" s="96" t="e">
        <v>#VALUE!</v>
      </c>
      <c r="AZ621" s="97">
        <v>0</v>
      </c>
    </row>
    <row r="622" spans="3:52" ht="15" customHeight="1" x14ac:dyDescent="0.25">
      <c r="C622" s="90">
        <f t="shared" si="203"/>
        <v>482</v>
      </c>
      <c r="D622" s="3" t="s">
        <v>622</v>
      </c>
      <c r="E622" s="225" t="str">
        <f>_xlfn.XLOOKUP(D622, '[1]Парный рейтинг'!$D$10:$D$826,'[1]Парный рейтинг'!$P$10:$P$826, "")</f>
        <v/>
      </c>
      <c r="F622" s="172" t="str">
        <f t="shared" si="186"/>
        <v/>
      </c>
      <c r="G622" s="207" t="e">
        <f t="shared" si="187"/>
        <v>#VALUE!</v>
      </c>
      <c r="H622" s="176" t="str">
        <f t="shared" si="204"/>
        <v/>
      </c>
      <c r="I622" s="27" t="str">
        <f t="shared" si="188"/>
        <v>3,0</v>
      </c>
      <c r="J622" s="208">
        <v>3</v>
      </c>
      <c r="K622" s="24" t="s">
        <v>797</v>
      </c>
      <c r="L622" s="2">
        <f t="shared" si="189"/>
        <v>0</v>
      </c>
      <c r="M622" s="5">
        <f t="shared" si="190"/>
        <v>3</v>
      </c>
      <c r="N622" s="196">
        <f t="shared" si="191"/>
        <v>0</v>
      </c>
      <c r="O622" s="196">
        <f t="shared" si="192"/>
        <v>0</v>
      </c>
      <c r="P622" s="17" t="str">
        <f t="shared" si="193"/>
        <v/>
      </c>
      <c r="Q622" s="16" t="str">
        <f t="shared" si="194"/>
        <v>n/a</v>
      </c>
      <c r="R622" s="10" t="e">
        <f t="shared" si="195"/>
        <v>#VALUE!</v>
      </c>
      <c r="S622" s="25">
        <f t="shared" si="196"/>
        <v>0</v>
      </c>
      <c r="T622" s="11">
        <f t="shared" si="197"/>
        <v>0</v>
      </c>
      <c r="U622" s="12" t="str">
        <f t="shared" si="198"/>
        <v xml:space="preserve"> </v>
      </c>
      <c r="V622" s="13">
        <f t="shared" si="199"/>
        <v>0</v>
      </c>
      <c r="W622" s="53">
        <f t="shared" si="200"/>
        <v>0</v>
      </c>
      <c r="X622" s="54">
        <f t="shared" si="201"/>
        <v>0</v>
      </c>
      <c r="Y622" s="15" t="str">
        <f t="shared" si="202"/>
        <v>-</v>
      </c>
      <c r="Z622" s="54" t="s">
        <v>797</v>
      </c>
      <c r="AA622" s="12">
        <v>0</v>
      </c>
      <c r="AB622" s="54" t="s">
        <v>797</v>
      </c>
      <c r="AC622" s="12">
        <v>0</v>
      </c>
      <c r="AD622" s="54" t="s">
        <v>797</v>
      </c>
      <c r="AE622" s="12">
        <v>0</v>
      </c>
      <c r="AF622" s="54" t="s">
        <v>797</v>
      </c>
      <c r="AG622" s="12">
        <v>0</v>
      </c>
      <c r="AH622" s="54" t="s">
        <v>797</v>
      </c>
      <c r="AI622" s="12">
        <v>0</v>
      </c>
      <c r="AJ622" s="54" t="s">
        <v>797</v>
      </c>
      <c r="AK622" s="12">
        <v>0</v>
      </c>
      <c r="AL622" s="54" t="s">
        <v>797</v>
      </c>
      <c r="AM622" s="12">
        <v>0</v>
      </c>
      <c r="AN622" s="54" t="s">
        <v>797</v>
      </c>
      <c r="AO622" s="12">
        <v>0</v>
      </c>
      <c r="AP622" s="183" t="s">
        <v>896</v>
      </c>
      <c r="AQ622" s="194">
        <v>3</v>
      </c>
      <c r="AR622" s="195" t="s">
        <v>797</v>
      </c>
      <c r="AS622" s="180">
        <v>0</v>
      </c>
      <c r="AT622" s="181">
        <v>3</v>
      </c>
      <c r="AU622" s="188">
        <v>0</v>
      </c>
      <c r="AV622" s="188">
        <v>0</v>
      </c>
      <c r="AW622" s="188" t="s">
        <v>797</v>
      </c>
      <c r="AX622" s="95" t="s">
        <v>897</v>
      </c>
      <c r="AY622" s="96" t="e">
        <v>#VALUE!</v>
      </c>
      <c r="AZ622" s="97">
        <v>0</v>
      </c>
    </row>
    <row r="623" spans="3:52" ht="15" customHeight="1" x14ac:dyDescent="0.25">
      <c r="C623" s="90">
        <f t="shared" si="203"/>
        <v>483</v>
      </c>
      <c r="D623" s="3" t="s">
        <v>623</v>
      </c>
      <c r="E623" s="225" t="str">
        <f>_xlfn.XLOOKUP(D623, '[1]Парный рейтинг'!$D$10:$D$826,'[1]Парный рейтинг'!$P$10:$P$826, "")</f>
        <v/>
      </c>
      <c r="F623" s="172" t="str">
        <f t="shared" si="186"/>
        <v/>
      </c>
      <c r="G623" s="207" t="e">
        <f t="shared" si="187"/>
        <v>#VALUE!</v>
      </c>
      <c r="H623" s="176" t="str">
        <f t="shared" si="204"/>
        <v/>
      </c>
      <c r="I623" s="27" t="str">
        <f t="shared" si="188"/>
        <v>3,0</v>
      </c>
      <c r="J623" s="208">
        <v>3</v>
      </c>
      <c r="K623" s="24" t="s">
        <v>797</v>
      </c>
      <c r="L623" s="2">
        <f t="shared" si="189"/>
        <v>0</v>
      </c>
      <c r="M623" s="5">
        <f t="shared" si="190"/>
        <v>3</v>
      </c>
      <c r="N623" s="196">
        <f t="shared" si="191"/>
        <v>0</v>
      </c>
      <c r="O623" s="196">
        <f t="shared" si="192"/>
        <v>0</v>
      </c>
      <c r="P623" s="17" t="str">
        <f t="shared" si="193"/>
        <v/>
      </c>
      <c r="Q623" s="16" t="str">
        <f t="shared" si="194"/>
        <v>n/a</v>
      </c>
      <c r="R623" s="10" t="e">
        <f t="shared" si="195"/>
        <v>#VALUE!</v>
      </c>
      <c r="S623" s="25">
        <f t="shared" si="196"/>
        <v>0</v>
      </c>
      <c r="T623" s="11">
        <f t="shared" si="197"/>
        <v>0</v>
      </c>
      <c r="U623" s="12" t="str">
        <f t="shared" si="198"/>
        <v xml:space="preserve"> </v>
      </c>
      <c r="V623" s="13">
        <f t="shared" si="199"/>
        <v>0</v>
      </c>
      <c r="W623" s="53">
        <f t="shared" si="200"/>
        <v>0</v>
      </c>
      <c r="X623" s="54">
        <f t="shared" si="201"/>
        <v>0</v>
      </c>
      <c r="Y623" s="15" t="str">
        <f t="shared" si="202"/>
        <v>-</v>
      </c>
      <c r="Z623" s="54" t="s">
        <v>797</v>
      </c>
      <c r="AA623" s="12">
        <v>0</v>
      </c>
      <c r="AB623" s="54" t="s">
        <v>797</v>
      </c>
      <c r="AC623" s="12">
        <v>0</v>
      </c>
      <c r="AD623" s="54" t="s">
        <v>797</v>
      </c>
      <c r="AE623" s="12">
        <v>0</v>
      </c>
      <c r="AF623" s="54" t="s">
        <v>797</v>
      </c>
      <c r="AG623" s="12">
        <v>0</v>
      </c>
      <c r="AH623" s="54" t="s">
        <v>797</v>
      </c>
      <c r="AI623" s="12">
        <v>0</v>
      </c>
      <c r="AJ623" s="54" t="s">
        <v>797</v>
      </c>
      <c r="AK623" s="12">
        <v>0</v>
      </c>
      <c r="AL623" s="54" t="s">
        <v>797</v>
      </c>
      <c r="AM623" s="12">
        <v>0</v>
      </c>
      <c r="AN623" s="54" t="s">
        <v>797</v>
      </c>
      <c r="AO623" s="12">
        <v>0</v>
      </c>
      <c r="AP623" s="183" t="s">
        <v>896</v>
      </c>
      <c r="AQ623" s="194">
        <v>3</v>
      </c>
      <c r="AR623" s="195" t="s">
        <v>797</v>
      </c>
      <c r="AS623" s="180">
        <v>0</v>
      </c>
      <c r="AT623" s="181">
        <v>3</v>
      </c>
      <c r="AU623" s="188">
        <v>0</v>
      </c>
      <c r="AV623" s="188">
        <v>0</v>
      </c>
      <c r="AW623" s="188" t="s">
        <v>797</v>
      </c>
      <c r="AX623" s="95" t="s">
        <v>897</v>
      </c>
      <c r="AY623" s="96" t="e">
        <v>#VALUE!</v>
      </c>
      <c r="AZ623" s="97">
        <v>0</v>
      </c>
    </row>
    <row r="624" spans="3:52" ht="15" customHeight="1" x14ac:dyDescent="0.25">
      <c r="C624" s="90">
        <f t="shared" si="203"/>
        <v>484</v>
      </c>
      <c r="D624" s="3" t="s">
        <v>624</v>
      </c>
      <c r="E624" s="225" t="str">
        <f>_xlfn.XLOOKUP(D624, '[1]Парный рейтинг'!$D$10:$D$826,'[1]Парный рейтинг'!$P$10:$P$826, "")</f>
        <v/>
      </c>
      <c r="F624" s="172" t="str">
        <f t="shared" si="186"/>
        <v/>
      </c>
      <c r="G624" s="207" t="e">
        <f t="shared" si="187"/>
        <v>#VALUE!</v>
      </c>
      <c r="H624" s="176" t="str">
        <f t="shared" si="204"/>
        <v/>
      </c>
      <c r="I624" s="27" t="str">
        <f t="shared" si="188"/>
        <v>3,0</v>
      </c>
      <c r="J624" s="208">
        <v>3</v>
      </c>
      <c r="K624" s="24" t="s">
        <v>797</v>
      </c>
      <c r="L624" s="2">
        <f t="shared" si="189"/>
        <v>0</v>
      </c>
      <c r="M624" s="5">
        <f t="shared" si="190"/>
        <v>3</v>
      </c>
      <c r="N624" s="196">
        <f t="shared" si="191"/>
        <v>0</v>
      </c>
      <c r="O624" s="196">
        <f t="shared" si="192"/>
        <v>0</v>
      </c>
      <c r="P624" s="17" t="str">
        <f t="shared" si="193"/>
        <v/>
      </c>
      <c r="Q624" s="16" t="str">
        <f t="shared" si="194"/>
        <v>n/a</v>
      </c>
      <c r="R624" s="10" t="e">
        <f t="shared" si="195"/>
        <v>#VALUE!</v>
      </c>
      <c r="S624" s="25">
        <f t="shared" si="196"/>
        <v>0</v>
      </c>
      <c r="T624" s="11">
        <f t="shared" si="197"/>
        <v>0</v>
      </c>
      <c r="U624" s="12" t="str">
        <f t="shared" si="198"/>
        <v xml:space="preserve"> </v>
      </c>
      <c r="V624" s="13">
        <f t="shared" si="199"/>
        <v>0</v>
      </c>
      <c r="W624" s="53">
        <f t="shared" si="200"/>
        <v>0</v>
      </c>
      <c r="X624" s="54">
        <f t="shared" si="201"/>
        <v>0</v>
      </c>
      <c r="Y624" s="15" t="str">
        <f t="shared" si="202"/>
        <v>-</v>
      </c>
      <c r="Z624" s="54" t="s">
        <v>797</v>
      </c>
      <c r="AA624" s="12">
        <v>0</v>
      </c>
      <c r="AB624" s="54" t="s">
        <v>797</v>
      </c>
      <c r="AC624" s="12">
        <v>0</v>
      </c>
      <c r="AD624" s="54" t="s">
        <v>797</v>
      </c>
      <c r="AE624" s="12">
        <v>0</v>
      </c>
      <c r="AF624" s="54" t="s">
        <v>797</v>
      </c>
      <c r="AG624" s="12">
        <v>0</v>
      </c>
      <c r="AH624" s="54" t="s">
        <v>797</v>
      </c>
      <c r="AI624" s="12">
        <v>0</v>
      </c>
      <c r="AJ624" s="54" t="s">
        <v>797</v>
      </c>
      <c r="AK624" s="12">
        <v>0</v>
      </c>
      <c r="AL624" s="54" t="s">
        <v>797</v>
      </c>
      <c r="AM624" s="12">
        <v>0</v>
      </c>
      <c r="AN624" s="54" t="s">
        <v>797</v>
      </c>
      <c r="AO624" s="12">
        <v>0</v>
      </c>
      <c r="AP624" s="183" t="s">
        <v>896</v>
      </c>
      <c r="AQ624" s="194">
        <v>3</v>
      </c>
      <c r="AR624" s="195" t="s">
        <v>797</v>
      </c>
      <c r="AS624" s="180">
        <v>0</v>
      </c>
      <c r="AT624" s="181">
        <v>3</v>
      </c>
      <c r="AU624" s="188">
        <v>0</v>
      </c>
      <c r="AV624" s="188">
        <v>0</v>
      </c>
      <c r="AW624" s="188" t="s">
        <v>797</v>
      </c>
      <c r="AX624" s="95" t="s">
        <v>897</v>
      </c>
      <c r="AY624" s="96" t="e">
        <v>#VALUE!</v>
      </c>
      <c r="AZ624" s="97">
        <v>0</v>
      </c>
    </row>
    <row r="625" spans="3:52" ht="15" customHeight="1" x14ac:dyDescent="0.25">
      <c r="C625" s="90">
        <f t="shared" si="203"/>
        <v>485</v>
      </c>
      <c r="D625" s="3" t="s">
        <v>625</v>
      </c>
      <c r="E625" s="225" t="str">
        <f>_xlfn.XLOOKUP(D625, '[1]Парный рейтинг'!$D$10:$D$826,'[1]Парный рейтинг'!$P$10:$P$826, "")</f>
        <v/>
      </c>
      <c r="F625" s="172" t="str">
        <f t="shared" si="186"/>
        <v/>
      </c>
      <c r="G625" s="207" t="e">
        <f t="shared" si="187"/>
        <v>#VALUE!</v>
      </c>
      <c r="H625" s="176" t="str">
        <f t="shared" si="204"/>
        <v/>
      </c>
      <c r="I625" s="27" t="str">
        <f t="shared" si="188"/>
        <v>3,0</v>
      </c>
      <c r="J625" s="208">
        <v>3</v>
      </c>
      <c r="K625" s="24" t="s">
        <v>797</v>
      </c>
      <c r="L625" s="2">
        <f t="shared" si="189"/>
        <v>0</v>
      </c>
      <c r="M625" s="5">
        <f t="shared" si="190"/>
        <v>3</v>
      </c>
      <c r="N625" s="196">
        <f t="shared" si="191"/>
        <v>0</v>
      </c>
      <c r="O625" s="196">
        <f t="shared" si="192"/>
        <v>0</v>
      </c>
      <c r="P625" s="17" t="str">
        <f t="shared" si="193"/>
        <v/>
      </c>
      <c r="Q625" s="16" t="str">
        <f t="shared" si="194"/>
        <v>n/a</v>
      </c>
      <c r="R625" s="10" t="e">
        <f t="shared" si="195"/>
        <v>#VALUE!</v>
      </c>
      <c r="S625" s="25">
        <f t="shared" si="196"/>
        <v>0</v>
      </c>
      <c r="T625" s="11">
        <f t="shared" si="197"/>
        <v>0</v>
      </c>
      <c r="U625" s="12" t="str">
        <f t="shared" si="198"/>
        <v xml:space="preserve"> </v>
      </c>
      <c r="V625" s="13">
        <f t="shared" si="199"/>
        <v>0</v>
      </c>
      <c r="W625" s="53">
        <f t="shared" si="200"/>
        <v>0</v>
      </c>
      <c r="X625" s="54">
        <f t="shared" si="201"/>
        <v>0</v>
      </c>
      <c r="Y625" s="15" t="str">
        <f t="shared" si="202"/>
        <v>-</v>
      </c>
      <c r="Z625" s="54" t="s">
        <v>797</v>
      </c>
      <c r="AA625" s="12">
        <v>0</v>
      </c>
      <c r="AB625" s="54" t="s">
        <v>797</v>
      </c>
      <c r="AC625" s="12">
        <v>0</v>
      </c>
      <c r="AD625" s="54" t="s">
        <v>797</v>
      </c>
      <c r="AE625" s="12">
        <v>0</v>
      </c>
      <c r="AF625" s="54" t="s">
        <v>797</v>
      </c>
      <c r="AG625" s="12">
        <v>0</v>
      </c>
      <c r="AH625" s="54" t="s">
        <v>797</v>
      </c>
      <c r="AI625" s="12">
        <v>0</v>
      </c>
      <c r="AJ625" s="54" t="s">
        <v>797</v>
      </c>
      <c r="AK625" s="12">
        <v>0</v>
      </c>
      <c r="AL625" s="54" t="s">
        <v>797</v>
      </c>
      <c r="AM625" s="12">
        <v>0</v>
      </c>
      <c r="AN625" s="54" t="s">
        <v>797</v>
      </c>
      <c r="AO625" s="12">
        <v>0</v>
      </c>
      <c r="AP625" s="183" t="s">
        <v>896</v>
      </c>
      <c r="AQ625" s="194">
        <v>3</v>
      </c>
      <c r="AR625" s="195" t="s">
        <v>797</v>
      </c>
      <c r="AS625" s="180">
        <v>0</v>
      </c>
      <c r="AT625" s="181">
        <v>3</v>
      </c>
      <c r="AU625" s="188">
        <v>0</v>
      </c>
      <c r="AV625" s="188">
        <v>0</v>
      </c>
      <c r="AW625" s="188" t="s">
        <v>797</v>
      </c>
      <c r="AX625" s="95" t="s">
        <v>897</v>
      </c>
      <c r="AY625" s="96" t="e">
        <v>#VALUE!</v>
      </c>
      <c r="AZ625" s="97">
        <v>0</v>
      </c>
    </row>
    <row r="626" spans="3:52" ht="15" customHeight="1" x14ac:dyDescent="0.25">
      <c r="C626" s="90">
        <f t="shared" si="203"/>
        <v>486</v>
      </c>
      <c r="D626" s="3" t="s">
        <v>626</v>
      </c>
      <c r="E626" s="225" t="str">
        <f>_xlfn.XLOOKUP(D626, '[1]Парный рейтинг'!$D$10:$D$826,'[1]Парный рейтинг'!$P$10:$P$826, "")</f>
        <v/>
      </c>
      <c r="F626" s="172" t="str">
        <f t="shared" si="186"/>
        <v/>
      </c>
      <c r="G626" s="207" t="e">
        <f t="shared" si="187"/>
        <v>#VALUE!</v>
      </c>
      <c r="H626" s="176" t="str">
        <f t="shared" si="204"/>
        <v/>
      </c>
      <c r="I626" s="27" t="str">
        <f t="shared" si="188"/>
        <v>3,0</v>
      </c>
      <c r="J626" s="208">
        <v>3</v>
      </c>
      <c r="K626" s="24" t="s">
        <v>797</v>
      </c>
      <c r="L626" s="2">
        <f t="shared" si="189"/>
        <v>0</v>
      </c>
      <c r="M626" s="5">
        <f t="shared" si="190"/>
        <v>3</v>
      </c>
      <c r="N626" s="196">
        <f t="shared" si="191"/>
        <v>0</v>
      </c>
      <c r="O626" s="196">
        <f t="shared" si="192"/>
        <v>0</v>
      </c>
      <c r="P626" s="17" t="str">
        <f t="shared" si="193"/>
        <v/>
      </c>
      <c r="Q626" s="16" t="str">
        <f t="shared" si="194"/>
        <v>n/a</v>
      </c>
      <c r="R626" s="10" t="e">
        <f t="shared" si="195"/>
        <v>#VALUE!</v>
      </c>
      <c r="S626" s="25">
        <f t="shared" si="196"/>
        <v>0</v>
      </c>
      <c r="T626" s="11">
        <f t="shared" si="197"/>
        <v>0</v>
      </c>
      <c r="U626" s="12" t="str">
        <f t="shared" si="198"/>
        <v xml:space="preserve"> </v>
      </c>
      <c r="V626" s="13">
        <f t="shared" si="199"/>
        <v>0</v>
      </c>
      <c r="W626" s="53">
        <f t="shared" si="200"/>
        <v>0</v>
      </c>
      <c r="X626" s="54">
        <f t="shared" si="201"/>
        <v>0</v>
      </c>
      <c r="Y626" s="15" t="str">
        <f t="shared" si="202"/>
        <v>-</v>
      </c>
      <c r="Z626" s="54" t="s">
        <v>797</v>
      </c>
      <c r="AA626" s="12">
        <v>0</v>
      </c>
      <c r="AB626" s="54" t="s">
        <v>797</v>
      </c>
      <c r="AC626" s="12">
        <v>0</v>
      </c>
      <c r="AD626" s="54" t="s">
        <v>797</v>
      </c>
      <c r="AE626" s="12">
        <v>0</v>
      </c>
      <c r="AF626" s="54" t="s">
        <v>797</v>
      </c>
      <c r="AG626" s="12">
        <v>0</v>
      </c>
      <c r="AH626" s="54" t="s">
        <v>797</v>
      </c>
      <c r="AI626" s="12">
        <v>0</v>
      </c>
      <c r="AJ626" s="54" t="s">
        <v>797</v>
      </c>
      <c r="AK626" s="12">
        <v>0</v>
      </c>
      <c r="AL626" s="54" t="s">
        <v>797</v>
      </c>
      <c r="AM626" s="12">
        <v>0</v>
      </c>
      <c r="AN626" s="54" t="s">
        <v>797</v>
      </c>
      <c r="AO626" s="12">
        <v>0</v>
      </c>
      <c r="AP626" s="183" t="s">
        <v>896</v>
      </c>
      <c r="AQ626" s="194">
        <v>3</v>
      </c>
      <c r="AR626" s="195" t="s">
        <v>797</v>
      </c>
      <c r="AS626" s="180">
        <v>0</v>
      </c>
      <c r="AT626" s="181">
        <v>3</v>
      </c>
      <c r="AU626" s="188">
        <v>0</v>
      </c>
      <c r="AV626" s="188">
        <v>0</v>
      </c>
      <c r="AW626" s="188" t="s">
        <v>797</v>
      </c>
      <c r="AX626" s="95" t="s">
        <v>897</v>
      </c>
      <c r="AY626" s="96" t="e">
        <v>#VALUE!</v>
      </c>
      <c r="AZ626" s="97">
        <v>0</v>
      </c>
    </row>
    <row r="627" spans="3:52" ht="15" customHeight="1" x14ac:dyDescent="0.25">
      <c r="C627" s="90">
        <f t="shared" si="203"/>
        <v>487</v>
      </c>
      <c r="D627" s="3" t="s">
        <v>497</v>
      </c>
      <c r="E627" s="225" t="str">
        <f>_xlfn.XLOOKUP(D627, '[1]Парный рейтинг'!$D$10:$D$826,'[1]Парный рейтинг'!$P$10:$P$826, "")</f>
        <v/>
      </c>
      <c r="F627" s="172" t="str">
        <f t="shared" si="186"/>
        <v/>
      </c>
      <c r="G627" s="207" t="e">
        <f t="shared" si="187"/>
        <v>#VALUE!</v>
      </c>
      <c r="H627" s="176" t="str">
        <f t="shared" si="204"/>
        <v/>
      </c>
      <c r="I627" s="27" t="str">
        <f t="shared" si="188"/>
        <v>3,0</v>
      </c>
      <c r="J627" s="208">
        <v>3</v>
      </c>
      <c r="K627" s="24" t="s">
        <v>797</v>
      </c>
      <c r="L627" s="2">
        <f t="shared" si="189"/>
        <v>0</v>
      </c>
      <c r="M627" s="5">
        <f t="shared" si="190"/>
        <v>3</v>
      </c>
      <c r="N627" s="196">
        <f t="shared" si="191"/>
        <v>0</v>
      </c>
      <c r="O627" s="196">
        <f t="shared" si="192"/>
        <v>0</v>
      </c>
      <c r="P627" s="17" t="str">
        <f t="shared" si="193"/>
        <v/>
      </c>
      <c r="Q627" s="16" t="str">
        <f t="shared" si="194"/>
        <v>n/a</v>
      </c>
      <c r="R627" s="10" t="e">
        <f t="shared" si="195"/>
        <v>#VALUE!</v>
      </c>
      <c r="S627" s="25">
        <f t="shared" si="196"/>
        <v>0</v>
      </c>
      <c r="T627" s="11">
        <f t="shared" si="197"/>
        <v>0</v>
      </c>
      <c r="U627" s="12" t="str">
        <f t="shared" si="198"/>
        <v xml:space="preserve"> </v>
      </c>
      <c r="V627" s="13">
        <f t="shared" si="199"/>
        <v>0</v>
      </c>
      <c r="W627" s="53">
        <f t="shared" si="200"/>
        <v>0</v>
      </c>
      <c r="X627" s="54">
        <f t="shared" si="201"/>
        <v>0</v>
      </c>
      <c r="Y627" s="15" t="str">
        <f t="shared" si="202"/>
        <v>-</v>
      </c>
      <c r="Z627" s="54" t="s">
        <v>797</v>
      </c>
      <c r="AA627" s="12">
        <v>0</v>
      </c>
      <c r="AB627" s="54" t="s">
        <v>797</v>
      </c>
      <c r="AC627" s="12">
        <v>0</v>
      </c>
      <c r="AD627" s="54" t="s">
        <v>797</v>
      </c>
      <c r="AE627" s="12">
        <v>0</v>
      </c>
      <c r="AF627" s="54" t="s">
        <v>797</v>
      </c>
      <c r="AG627" s="12">
        <v>0</v>
      </c>
      <c r="AH627" s="54" t="s">
        <v>797</v>
      </c>
      <c r="AI627" s="12">
        <v>0</v>
      </c>
      <c r="AJ627" s="54" t="s">
        <v>797</v>
      </c>
      <c r="AK627" s="12">
        <v>0</v>
      </c>
      <c r="AL627" s="54" t="s">
        <v>797</v>
      </c>
      <c r="AM627" s="12">
        <v>0</v>
      </c>
      <c r="AN627" s="54" t="s">
        <v>797</v>
      </c>
      <c r="AO627" s="12">
        <v>0</v>
      </c>
      <c r="AP627" s="183" t="s">
        <v>896</v>
      </c>
      <c r="AQ627" s="194">
        <v>3</v>
      </c>
      <c r="AR627" s="195" t="s">
        <v>797</v>
      </c>
      <c r="AS627" s="180">
        <v>0</v>
      </c>
      <c r="AT627" s="181">
        <v>3</v>
      </c>
      <c r="AU627" s="188">
        <v>0</v>
      </c>
      <c r="AV627" s="188">
        <v>0</v>
      </c>
      <c r="AW627" s="188" t="s">
        <v>797</v>
      </c>
      <c r="AX627" s="95" t="s">
        <v>897</v>
      </c>
      <c r="AY627" s="96" t="e">
        <v>#VALUE!</v>
      </c>
      <c r="AZ627" s="97">
        <v>0</v>
      </c>
    </row>
    <row r="628" spans="3:52" ht="15" customHeight="1" x14ac:dyDescent="0.25">
      <c r="C628" s="90">
        <f t="shared" si="203"/>
        <v>488</v>
      </c>
      <c r="D628" s="3" t="s">
        <v>627</v>
      </c>
      <c r="E628" s="225" t="str">
        <f>_xlfn.XLOOKUP(D628, '[1]Парный рейтинг'!$D$10:$D$826,'[1]Парный рейтинг'!$P$10:$P$826, "")</f>
        <v/>
      </c>
      <c r="F628" s="172" t="str">
        <f t="shared" si="186"/>
        <v/>
      </c>
      <c r="G628" s="207" t="e">
        <f t="shared" si="187"/>
        <v>#VALUE!</v>
      </c>
      <c r="H628" s="176" t="str">
        <f t="shared" si="204"/>
        <v/>
      </c>
      <c r="I628" s="27" t="str">
        <f t="shared" si="188"/>
        <v>3,0</v>
      </c>
      <c r="J628" s="208">
        <v>3</v>
      </c>
      <c r="K628" s="24" t="s">
        <v>797</v>
      </c>
      <c r="L628" s="2">
        <f t="shared" si="189"/>
        <v>0</v>
      </c>
      <c r="M628" s="5">
        <f t="shared" si="190"/>
        <v>3</v>
      </c>
      <c r="N628" s="196">
        <f t="shared" si="191"/>
        <v>0</v>
      </c>
      <c r="O628" s="196">
        <f t="shared" si="192"/>
        <v>0</v>
      </c>
      <c r="P628" s="17" t="str">
        <f t="shared" si="193"/>
        <v/>
      </c>
      <c r="Q628" s="16" t="str">
        <f t="shared" si="194"/>
        <v>n/a</v>
      </c>
      <c r="R628" s="10" t="e">
        <f t="shared" si="195"/>
        <v>#VALUE!</v>
      </c>
      <c r="S628" s="25">
        <f t="shared" si="196"/>
        <v>0</v>
      </c>
      <c r="T628" s="11">
        <f t="shared" si="197"/>
        <v>0</v>
      </c>
      <c r="U628" s="12" t="str">
        <f t="shared" si="198"/>
        <v xml:space="preserve"> </v>
      </c>
      <c r="V628" s="13">
        <f t="shared" si="199"/>
        <v>0</v>
      </c>
      <c r="W628" s="53">
        <f t="shared" si="200"/>
        <v>0</v>
      </c>
      <c r="X628" s="54">
        <f t="shared" si="201"/>
        <v>0</v>
      </c>
      <c r="Y628" s="15" t="str">
        <f t="shared" si="202"/>
        <v>-</v>
      </c>
      <c r="Z628" s="54" t="s">
        <v>797</v>
      </c>
      <c r="AA628" s="12">
        <v>0</v>
      </c>
      <c r="AB628" s="54" t="s">
        <v>797</v>
      </c>
      <c r="AC628" s="12">
        <v>0</v>
      </c>
      <c r="AD628" s="54" t="s">
        <v>797</v>
      </c>
      <c r="AE628" s="12">
        <v>0</v>
      </c>
      <c r="AF628" s="54" t="s">
        <v>797</v>
      </c>
      <c r="AG628" s="12">
        <v>0</v>
      </c>
      <c r="AH628" s="54" t="s">
        <v>797</v>
      </c>
      <c r="AI628" s="12">
        <v>0</v>
      </c>
      <c r="AJ628" s="54" t="s">
        <v>797</v>
      </c>
      <c r="AK628" s="12">
        <v>0</v>
      </c>
      <c r="AL628" s="54" t="s">
        <v>797</v>
      </c>
      <c r="AM628" s="12">
        <v>0</v>
      </c>
      <c r="AN628" s="54" t="s">
        <v>797</v>
      </c>
      <c r="AO628" s="12">
        <v>0</v>
      </c>
      <c r="AP628" s="183" t="s">
        <v>896</v>
      </c>
      <c r="AQ628" s="194">
        <v>3</v>
      </c>
      <c r="AR628" s="195" t="s">
        <v>797</v>
      </c>
      <c r="AS628" s="180">
        <v>0</v>
      </c>
      <c r="AT628" s="181">
        <v>3</v>
      </c>
      <c r="AU628" s="188">
        <v>0</v>
      </c>
      <c r="AV628" s="188">
        <v>0</v>
      </c>
      <c r="AW628" s="188" t="s">
        <v>797</v>
      </c>
      <c r="AX628" s="95" t="s">
        <v>897</v>
      </c>
      <c r="AY628" s="96" t="e">
        <v>#VALUE!</v>
      </c>
      <c r="AZ628" s="97">
        <v>0</v>
      </c>
    </row>
    <row r="629" spans="3:52" ht="15" customHeight="1" x14ac:dyDescent="0.25">
      <c r="C629" s="90">
        <f t="shared" si="203"/>
        <v>489</v>
      </c>
      <c r="D629" s="3" t="s">
        <v>628</v>
      </c>
      <c r="E629" s="225" t="str">
        <f>_xlfn.XLOOKUP(D629, '[1]Парный рейтинг'!$D$10:$D$826,'[1]Парный рейтинг'!$P$10:$P$826, "")</f>
        <v/>
      </c>
      <c r="F629" s="172" t="str">
        <f t="shared" si="186"/>
        <v/>
      </c>
      <c r="G629" s="207" t="e">
        <f t="shared" si="187"/>
        <v>#VALUE!</v>
      </c>
      <c r="H629" s="176" t="str">
        <f t="shared" si="204"/>
        <v/>
      </c>
      <c r="I629" s="27" t="str">
        <f t="shared" si="188"/>
        <v>3,0</v>
      </c>
      <c r="J629" s="208">
        <v>3</v>
      </c>
      <c r="K629" s="24" t="s">
        <v>797</v>
      </c>
      <c r="L629" s="2">
        <f t="shared" si="189"/>
        <v>0</v>
      </c>
      <c r="M629" s="5">
        <f t="shared" si="190"/>
        <v>3</v>
      </c>
      <c r="N629" s="196">
        <f t="shared" si="191"/>
        <v>0</v>
      </c>
      <c r="O629" s="196">
        <f t="shared" si="192"/>
        <v>0</v>
      </c>
      <c r="P629" s="17" t="str">
        <f t="shared" si="193"/>
        <v/>
      </c>
      <c r="Q629" s="16" t="str">
        <f t="shared" si="194"/>
        <v>n/a</v>
      </c>
      <c r="R629" s="10" t="e">
        <f t="shared" si="195"/>
        <v>#VALUE!</v>
      </c>
      <c r="S629" s="25">
        <f t="shared" si="196"/>
        <v>0</v>
      </c>
      <c r="T629" s="11">
        <f t="shared" si="197"/>
        <v>0</v>
      </c>
      <c r="U629" s="12" t="str">
        <f t="shared" si="198"/>
        <v xml:space="preserve"> </v>
      </c>
      <c r="V629" s="13">
        <f t="shared" si="199"/>
        <v>0</v>
      </c>
      <c r="W629" s="53">
        <f t="shared" si="200"/>
        <v>0</v>
      </c>
      <c r="X629" s="54">
        <f t="shared" si="201"/>
        <v>0</v>
      </c>
      <c r="Y629" s="15" t="str">
        <f t="shared" si="202"/>
        <v>-</v>
      </c>
      <c r="Z629" s="54" t="s">
        <v>797</v>
      </c>
      <c r="AA629" s="12">
        <v>0</v>
      </c>
      <c r="AB629" s="54" t="s">
        <v>797</v>
      </c>
      <c r="AC629" s="12">
        <v>0</v>
      </c>
      <c r="AD629" s="54" t="s">
        <v>797</v>
      </c>
      <c r="AE629" s="12">
        <v>0</v>
      </c>
      <c r="AF629" s="54" t="s">
        <v>797</v>
      </c>
      <c r="AG629" s="12">
        <v>0</v>
      </c>
      <c r="AH629" s="54" t="s">
        <v>797</v>
      </c>
      <c r="AI629" s="12">
        <v>0</v>
      </c>
      <c r="AJ629" s="54" t="s">
        <v>797</v>
      </c>
      <c r="AK629" s="12">
        <v>0</v>
      </c>
      <c r="AL629" s="54" t="s">
        <v>797</v>
      </c>
      <c r="AM629" s="12">
        <v>0</v>
      </c>
      <c r="AN629" s="54" t="s">
        <v>797</v>
      </c>
      <c r="AO629" s="12">
        <v>0</v>
      </c>
      <c r="AP629" s="183" t="s">
        <v>896</v>
      </c>
      <c r="AQ629" s="194">
        <v>3</v>
      </c>
      <c r="AR629" s="195" t="s">
        <v>797</v>
      </c>
      <c r="AS629" s="180">
        <v>0</v>
      </c>
      <c r="AT629" s="181">
        <v>3</v>
      </c>
      <c r="AU629" s="188">
        <v>0</v>
      </c>
      <c r="AV629" s="188">
        <v>0</v>
      </c>
      <c r="AW629" s="188" t="s">
        <v>797</v>
      </c>
      <c r="AX629" s="95" t="s">
        <v>897</v>
      </c>
      <c r="AY629" s="96" t="e">
        <v>#VALUE!</v>
      </c>
      <c r="AZ629" s="97">
        <v>0</v>
      </c>
    </row>
    <row r="630" spans="3:52" ht="15" customHeight="1" x14ac:dyDescent="0.25">
      <c r="C630" s="90">
        <f t="shared" si="203"/>
        <v>490</v>
      </c>
      <c r="D630" s="3" t="s">
        <v>371</v>
      </c>
      <c r="E630" s="225" t="str">
        <f>_xlfn.XLOOKUP(D630, '[1]Парный рейтинг'!$D$10:$D$826,'[1]Парный рейтинг'!$P$10:$P$826, "")</f>
        <v/>
      </c>
      <c r="F630" s="172" t="str">
        <f t="shared" si="186"/>
        <v/>
      </c>
      <c r="G630" s="207" t="e">
        <f t="shared" si="187"/>
        <v>#VALUE!</v>
      </c>
      <c r="H630" s="176" t="str">
        <f t="shared" si="204"/>
        <v/>
      </c>
      <c r="I630" s="27" t="str">
        <f t="shared" si="188"/>
        <v>3,0</v>
      </c>
      <c r="J630" s="208">
        <v>3</v>
      </c>
      <c r="K630" s="24" t="s">
        <v>797</v>
      </c>
      <c r="L630" s="2">
        <f t="shared" si="189"/>
        <v>0</v>
      </c>
      <c r="M630" s="5">
        <f t="shared" si="190"/>
        <v>3</v>
      </c>
      <c r="N630" s="196">
        <f t="shared" si="191"/>
        <v>0</v>
      </c>
      <c r="O630" s="196">
        <f t="shared" si="192"/>
        <v>0</v>
      </c>
      <c r="P630" s="17" t="str">
        <f t="shared" si="193"/>
        <v/>
      </c>
      <c r="Q630" s="16" t="str">
        <f t="shared" si="194"/>
        <v>n/a</v>
      </c>
      <c r="R630" s="10" t="e">
        <f t="shared" si="195"/>
        <v>#VALUE!</v>
      </c>
      <c r="S630" s="25">
        <f t="shared" si="196"/>
        <v>0</v>
      </c>
      <c r="T630" s="11">
        <f t="shared" si="197"/>
        <v>0</v>
      </c>
      <c r="U630" s="12" t="str">
        <f t="shared" si="198"/>
        <v xml:space="preserve"> </v>
      </c>
      <c r="V630" s="13">
        <f t="shared" si="199"/>
        <v>0</v>
      </c>
      <c r="W630" s="53">
        <f t="shared" si="200"/>
        <v>0</v>
      </c>
      <c r="X630" s="54">
        <f t="shared" si="201"/>
        <v>0</v>
      </c>
      <c r="Y630" s="15" t="str">
        <f t="shared" si="202"/>
        <v>-</v>
      </c>
      <c r="Z630" s="54" t="s">
        <v>797</v>
      </c>
      <c r="AA630" s="12">
        <v>0</v>
      </c>
      <c r="AB630" s="54" t="s">
        <v>797</v>
      </c>
      <c r="AC630" s="12">
        <v>0</v>
      </c>
      <c r="AD630" s="54" t="s">
        <v>797</v>
      </c>
      <c r="AE630" s="12">
        <v>0</v>
      </c>
      <c r="AF630" s="54" t="s">
        <v>797</v>
      </c>
      <c r="AG630" s="12">
        <v>0</v>
      </c>
      <c r="AH630" s="54" t="s">
        <v>797</v>
      </c>
      <c r="AI630" s="12">
        <v>0</v>
      </c>
      <c r="AJ630" s="54" t="s">
        <v>797</v>
      </c>
      <c r="AK630" s="12">
        <v>0</v>
      </c>
      <c r="AL630" s="54" t="s">
        <v>797</v>
      </c>
      <c r="AM630" s="12">
        <v>0</v>
      </c>
      <c r="AN630" s="54" t="s">
        <v>797</v>
      </c>
      <c r="AO630" s="12">
        <v>0</v>
      </c>
      <c r="AP630" s="183" t="s">
        <v>896</v>
      </c>
      <c r="AQ630" s="194">
        <v>3</v>
      </c>
      <c r="AR630" s="195" t="s">
        <v>797</v>
      </c>
      <c r="AS630" s="180">
        <v>0</v>
      </c>
      <c r="AT630" s="181">
        <v>3</v>
      </c>
      <c r="AU630" s="188">
        <v>0</v>
      </c>
      <c r="AV630" s="188">
        <v>0</v>
      </c>
      <c r="AW630" s="188" t="s">
        <v>797</v>
      </c>
      <c r="AX630" s="95" t="s">
        <v>897</v>
      </c>
      <c r="AY630" s="96" t="e">
        <v>#VALUE!</v>
      </c>
      <c r="AZ630" s="97">
        <v>0</v>
      </c>
    </row>
    <row r="631" spans="3:52" ht="15" customHeight="1" x14ac:dyDescent="0.25">
      <c r="C631" s="90">
        <f t="shared" si="203"/>
        <v>491</v>
      </c>
      <c r="D631" s="3" t="s">
        <v>330</v>
      </c>
      <c r="E631" s="225" t="str">
        <f>_xlfn.XLOOKUP(D631, '[1]Парный рейтинг'!$D$10:$D$826,'[1]Парный рейтинг'!$P$10:$P$826, "")</f>
        <v/>
      </c>
      <c r="F631" s="172" t="str">
        <f t="shared" si="186"/>
        <v/>
      </c>
      <c r="G631" s="207" t="e">
        <f t="shared" si="187"/>
        <v>#VALUE!</v>
      </c>
      <c r="H631" s="176" t="str">
        <f t="shared" si="204"/>
        <v/>
      </c>
      <c r="I631" s="27" t="str">
        <f t="shared" si="188"/>
        <v>3,0</v>
      </c>
      <c r="J631" s="208">
        <v>3</v>
      </c>
      <c r="K631" s="24" t="s">
        <v>797</v>
      </c>
      <c r="L631" s="2">
        <f t="shared" si="189"/>
        <v>0</v>
      </c>
      <c r="M631" s="5">
        <f t="shared" si="190"/>
        <v>3</v>
      </c>
      <c r="N631" s="196">
        <f t="shared" si="191"/>
        <v>0</v>
      </c>
      <c r="O631" s="196">
        <f t="shared" si="192"/>
        <v>0</v>
      </c>
      <c r="P631" s="17" t="str">
        <f t="shared" si="193"/>
        <v/>
      </c>
      <c r="Q631" s="16" t="str">
        <f t="shared" si="194"/>
        <v>n/a</v>
      </c>
      <c r="R631" s="10" t="e">
        <f t="shared" si="195"/>
        <v>#VALUE!</v>
      </c>
      <c r="S631" s="25">
        <f t="shared" si="196"/>
        <v>0</v>
      </c>
      <c r="T631" s="11">
        <f t="shared" si="197"/>
        <v>0</v>
      </c>
      <c r="U631" s="12" t="str">
        <f t="shared" si="198"/>
        <v xml:space="preserve"> </v>
      </c>
      <c r="V631" s="13">
        <f t="shared" si="199"/>
        <v>0</v>
      </c>
      <c r="W631" s="53">
        <f t="shared" si="200"/>
        <v>0</v>
      </c>
      <c r="X631" s="54">
        <f t="shared" si="201"/>
        <v>0</v>
      </c>
      <c r="Y631" s="15" t="str">
        <f t="shared" si="202"/>
        <v>-</v>
      </c>
      <c r="Z631" s="54" t="s">
        <v>797</v>
      </c>
      <c r="AA631" s="12">
        <v>0</v>
      </c>
      <c r="AB631" s="54" t="s">
        <v>797</v>
      </c>
      <c r="AC631" s="12">
        <v>0</v>
      </c>
      <c r="AD631" s="54" t="s">
        <v>797</v>
      </c>
      <c r="AE631" s="12">
        <v>0</v>
      </c>
      <c r="AF631" s="54" t="s">
        <v>797</v>
      </c>
      <c r="AG631" s="12">
        <v>0</v>
      </c>
      <c r="AH631" s="54" t="s">
        <v>797</v>
      </c>
      <c r="AI631" s="12">
        <v>0</v>
      </c>
      <c r="AJ631" s="54" t="s">
        <v>797</v>
      </c>
      <c r="AK631" s="12">
        <v>0</v>
      </c>
      <c r="AL631" s="54" t="s">
        <v>797</v>
      </c>
      <c r="AM631" s="12">
        <v>0</v>
      </c>
      <c r="AN631" s="54" t="s">
        <v>797</v>
      </c>
      <c r="AO631" s="12">
        <v>0</v>
      </c>
      <c r="AP631" s="183" t="s">
        <v>896</v>
      </c>
      <c r="AQ631" s="194">
        <v>3</v>
      </c>
      <c r="AR631" s="195" t="s">
        <v>797</v>
      </c>
      <c r="AS631" s="180">
        <v>0</v>
      </c>
      <c r="AT631" s="181">
        <v>3</v>
      </c>
      <c r="AU631" s="188">
        <v>0</v>
      </c>
      <c r="AV631" s="188">
        <v>0</v>
      </c>
      <c r="AW631" s="188" t="s">
        <v>797</v>
      </c>
      <c r="AX631" s="95" t="s">
        <v>897</v>
      </c>
      <c r="AY631" s="96" t="e">
        <v>#VALUE!</v>
      </c>
      <c r="AZ631" s="97">
        <v>0</v>
      </c>
    </row>
    <row r="632" spans="3:52" ht="15" customHeight="1" x14ac:dyDescent="0.25">
      <c r="C632" s="90">
        <f t="shared" si="203"/>
        <v>492</v>
      </c>
      <c r="D632" s="3" t="s">
        <v>479</v>
      </c>
      <c r="E632" s="225" t="str">
        <f>_xlfn.XLOOKUP(D632, '[1]Парный рейтинг'!$D$10:$D$826,'[1]Парный рейтинг'!$P$10:$P$826, "")</f>
        <v/>
      </c>
      <c r="F632" s="172" t="str">
        <f t="shared" si="186"/>
        <v/>
      </c>
      <c r="G632" s="207" t="e">
        <f t="shared" si="187"/>
        <v>#VALUE!</v>
      </c>
      <c r="H632" s="176" t="str">
        <f t="shared" si="204"/>
        <v/>
      </c>
      <c r="I632" s="27" t="str">
        <f t="shared" si="188"/>
        <v>3,0</v>
      </c>
      <c r="J632" s="208">
        <v>3</v>
      </c>
      <c r="K632" s="24" t="s">
        <v>797</v>
      </c>
      <c r="L632" s="2">
        <f t="shared" si="189"/>
        <v>0</v>
      </c>
      <c r="M632" s="5">
        <f t="shared" si="190"/>
        <v>3</v>
      </c>
      <c r="N632" s="196">
        <f t="shared" si="191"/>
        <v>0</v>
      </c>
      <c r="O632" s="196">
        <f t="shared" si="192"/>
        <v>0</v>
      </c>
      <c r="P632" s="17" t="str">
        <f t="shared" si="193"/>
        <v/>
      </c>
      <c r="Q632" s="16" t="str">
        <f t="shared" si="194"/>
        <v>n/a</v>
      </c>
      <c r="R632" s="10" t="e">
        <f t="shared" si="195"/>
        <v>#VALUE!</v>
      </c>
      <c r="S632" s="25">
        <f t="shared" si="196"/>
        <v>0</v>
      </c>
      <c r="T632" s="11">
        <f t="shared" si="197"/>
        <v>0</v>
      </c>
      <c r="U632" s="12" t="str">
        <f t="shared" si="198"/>
        <v xml:space="preserve"> </v>
      </c>
      <c r="V632" s="13">
        <f t="shared" si="199"/>
        <v>0</v>
      </c>
      <c r="W632" s="53">
        <f t="shared" si="200"/>
        <v>0</v>
      </c>
      <c r="X632" s="54">
        <f t="shared" si="201"/>
        <v>0</v>
      </c>
      <c r="Y632" s="15" t="str">
        <f t="shared" si="202"/>
        <v>-</v>
      </c>
      <c r="Z632" s="54" t="s">
        <v>797</v>
      </c>
      <c r="AA632" s="12">
        <v>0</v>
      </c>
      <c r="AB632" s="54" t="s">
        <v>797</v>
      </c>
      <c r="AC632" s="12">
        <v>0</v>
      </c>
      <c r="AD632" s="54" t="s">
        <v>797</v>
      </c>
      <c r="AE632" s="12">
        <v>0</v>
      </c>
      <c r="AF632" s="54" t="s">
        <v>797</v>
      </c>
      <c r="AG632" s="12">
        <v>0</v>
      </c>
      <c r="AH632" s="54" t="s">
        <v>797</v>
      </c>
      <c r="AI632" s="12">
        <v>0</v>
      </c>
      <c r="AJ632" s="54" t="s">
        <v>797</v>
      </c>
      <c r="AK632" s="12">
        <v>0</v>
      </c>
      <c r="AL632" s="54" t="s">
        <v>797</v>
      </c>
      <c r="AM632" s="12">
        <v>0</v>
      </c>
      <c r="AN632" s="54" t="s">
        <v>797</v>
      </c>
      <c r="AO632" s="12">
        <v>0</v>
      </c>
      <c r="AP632" s="183" t="s">
        <v>896</v>
      </c>
      <c r="AQ632" s="194">
        <v>3</v>
      </c>
      <c r="AR632" s="195" t="s">
        <v>797</v>
      </c>
      <c r="AS632" s="180">
        <v>0</v>
      </c>
      <c r="AT632" s="181">
        <v>3</v>
      </c>
      <c r="AU632" s="188">
        <v>0</v>
      </c>
      <c r="AV632" s="188">
        <v>0</v>
      </c>
      <c r="AW632" s="188" t="s">
        <v>797</v>
      </c>
      <c r="AX632" s="95" t="s">
        <v>897</v>
      </c>
      <c r="AY632" s="96" t="e">
        <v>#VALUE!</v>
      </c>
      <c r="AZ632" s="97">
        <v>0</v>
      </c>
    </row>
    <row r="633" spans="3:52" ht="15" customHeight="1" x14ac:dyDescent="0.25">
      <c r="C633" s="90">
        <f t="shared" si="203"/>
        <v>493</v>
      </c>
      <c r="D633" s="3" t="s">
        <v>478</v>
      </c>
      <c r="E633" s="225" t="str">
        <f>_xlfn.XLOOKUP(D633, '[1]Парный рейтинг'!$D$10:$D$826,'[1]Парный рейтинг'!$P$10:$P$826, "")</f>
        <v/>
      </c>
      <c r="F633" s="172" t="str">
        <f t="shared" si="186"/>
        <v/>
      </c>
      <c r="G633" s="207" t="e">
        <f t="shared" si="187"/>
        <v>#VALUE!</v>
      </c>
      <c r="H633" s="176" t="str">
        <f t="shared" si="204"/>
        <v/>
      </c>
      <c r="I633" s="27" t="str">
        <f t="shared" si="188"/>
        <v>3,0</v>
      </c>
      <c r="J633" s="208">
        <v>3</v>
      </c>
      <c r="K633" s="24" t="s">
        <v>797</v>
      </c>
      <c r="L633" s="2">
        <f t="shared" si="189"/>
        <v>0</v>
      </c>
      <c r="M633" s="5">
        <f t="shared" si="190"/>
        <v>3</v>
      </c>
      <c r="N633" s="196">
        <f t="shared" si="191"/>
        <v>0</v>
      </c>
      <c r="O633" s="196">
        <f t="shared" si="192"/>
        <v>0</v>
      </c>
      <c r="P633" s="17" t="str">
        <f t="shared" si="193"/>
        <v/>
      </c>
      <c r="Q633" s="16" t="str">
        <f t="shared" si="194"/>
        <v>n/a</v>
      </c>
      <c r="R633" s="10" t="e">
        <f t="shared" si="195"/>
        <v>#VALUE!</v>
      </c>
      <c r="S633" s="25">
        <f t="shared" si="196"/>
        <v>0</v>
      </c>
      <c r="T633" s="11">
        <f t="shared" si="197"/>
        <v>0</v>
      </c>
      <c r="U633" s="12" t="str">
        <f t="shared" si="198"/>
        <v xml:space="preserve"> </v>
      </c>
      <c r="V633" s="13">
        <f t="shared" si="199"/>
        <v>0</v>
      </c>
      <c r="W633" s="53">
        <f t="shared" si="200"/>
        <v>0</v>
      </c>
      <c r="X633" s="54">
        <f t="shared" si="201"/>
        <v>0</v>
      </c>
      <c r="Y633" s="15" t="str">
        <f t="shared" si="202"/>
        <v>-</v>
      </c>
      <c r="Z633" s="54" t="s">
        <v>797</v>
      </c>
      <c r="AA633" s="12">
        <v>0</v>
      </c>
      <c r="AB633" s="54" t="s">
        <v>797</v>
      </c>
      <c r="AC633" s="12">
        <v>0</v>
      </c>
      <c r="AD633" s="54" t="s">
        <v>797</v>
      </c>
      <c r="AE633" s="12">
        <v>0</v>
      </c>
      <c r="AF633" s="54" t="s">
        <v>797</v>
      </c>
      <c r="AG633" s="12">
        <v>0</v>
      </c>
      <c r="AH633" s="54" t="s">
        <v>797</v>
      </c>
      <c r="AI633" s="12">
        <v>0</v>
      </c>
      <c r="AJ633" s="54" t="s">
        <v>797</v>
      </c>
      <c r="AK633" s="12">
        <v>0</v>
      </c>
      <c r="AL633" s="54" t="s">
        <v>797</v>
      </c>
      <c r="AM633" s="12">
        <v>0</v>
      </c>
      <c r="AN633" s="54" t="s">
        <v>797</v>
      </c>
      <c r="AO633" s="12">
        <v>0</v>
      </c>
      <c r="AP633" s="183" t="s">
        <v>896</v>
      </c>
      <c r="AQ633" s="194">
        <v>3</v>
      </c>
      <c r="AR633" s="195" t="s">
        <v>797</v>
      </c>
      <c r="AS633" s="180">
        <v>0</v>
      </c>
      <c r="AT633" s="181">
        <v>3</v>
      </c>
      <c r="AU633" s="188">
        <v>0</v>
      </c>
      <c r="AV633" s="188">
        <v>0</v>
      </c>
      <c r="AW633" s="188" t="s">
        <v>797</v>
      </c>
      <c r="AX633" s="95" t="s">
        <v>897</v>
      </c>
      <c r="AY633" s="96" t="e">
        <v>#VALUE!</v>
      </c>
      <c r="AZ633" s="97">
        <v>0</v>
      </c>
    </row>
    <row r="634" spans="3:52" ht="15" customHeight="1" x14ac:dyDescent="0.25">
      <c r="C634" s="90">
        <f t="shared" si="203"/>
        <v>494</v>
      </c>
      <c r="D634" s="3" t="s">
        <v>629</v>
      </c>
      <c r="E634" s="225" t="str">
        <f>_xlfn.XLOOKUP(D634, '[1]Парный рейтинг'!$D$10:$D$826,'[1]Парный рейтинг'!$P$10:$P$826, "")</f>
        <v/>
      </c>
      <c r="F634" s="172" t="str">
        <f t="shared" si="186"/>
        <v/>
      </c>
      <c r="G634" s="207" t="e">
        <f t="shared" si="187"/>
        <v>#VALUE!</v>
      </c>
      <c r="H634" s="176" t="str">
        <f t="shared" si="204"/>
        <v/>
      </c>
      <c r="I634" s="27" t="str">
        <f t="shared" si="188"/>
        <v>3,0</v>
      </c>
      <c r="J634" s="208">
        <v>3</v>
      </c>
      <c r="K634" s="24" t="s">
        <v>797</v>
      </c>
      <c r="L634" s="2">
        <f t="shared" si="189"/>
        <v>0</v>
      </c>
      <c r="M634" s="5">
        <f t="shared" si="190"/>
        <v>3</v>
      </c>
      <c r="N634" s="196">
        <f t="shared" si="191"/>
        <v>0</v>
      </c>
      <c r="O634" s="196">
        <f t="shared" si="192"/>
        <v>0</v>
      </c>
      <c r="P634" s="17" t="str">
        <f t="shared" si="193"/>
        <v/>
      </c>
      <c r="Q634" s="16" t="str">
        <f t="shared" si="194"/>
        <v>n/a</v>
      </c>
      <c r="R634" s="10" t="e">
        <f t="shared" si="195"/>
        <v>#VALUE!</v>
      </c>
      <c r="S634" s="25">
        <f t="shared" si="196"/>
        <v>0</v>
      </c>
      <c r="T634" s="11">
        <f t="shared" si="197"/>
        <v>0</v>
      </c>
      <c r="U634" s="12" t="str">
        <f t="shared" si="198"/>
        <v xml:space="preserve"> </v>
      </c>
      <c r="V634" s="13">
        <f t="shared" si="199"/>
        <v>0</v>
      </c>
      <c r="W634" s="53">
        <f t="shared" si="200"/>
        <v>0</v>
      </c>
      <c r="X634" s="54">
        <f t="shared" si="201"/>
        <v>0</v>
      </c>
      <c r="Y634" s="15" t="str">
        <f t="shared" si="202"/>
        <v>-</v>
      </c>
      <c r="Z634" s="54" t="s">
        <v>797</v>
      </c>
      <c r="AA634" s="12">
        <v>0</v>
      </c>
      <c r="AB634" s="54" t="s">
        <v>797</v>
      </c>
      <c r="AC634" s="12">
        <v>0</v>
      </c>
      <c r="AD634" s="54" t="s">
        <v>797</v>
      </c>
      <c r="AE634" s="12">
        <v>0</v>
      </c>
      <c r="AF634" s="54" t="s">
        <v>797</v>
      </c>
      <c r="AG634" s="12">
        <v>0</v>
      </c>
      <c r="AH634" s="54" t="s">
        <v>797</v>
      </c>
      <c r="AI634" s="12">
        <v>0</v>
      </c>
      <c r="AJ634" s="54" t="s">
        <v>797</v>
      </c>
      <c r="AK634" s="12">
        <v>0</v>
      </c>
      <c r="AL634" s="54" t="s">
        <v>797</v>
      </c>
      <c r="AM634" s="12">
        <v>0</v>
      </c>
      <c r="AN634" s="54" t="s">
        <v>797</v>
      </c>
      <c r="AO634" s="12">
        <v>0</v>
      </c>
      <c r="AP634" s="183" t="s">
        <v>896</v>
      </c>
      <c r="AQ634" s="194">
        <v>3</v>
      </c>
      <c r="AR634" s="195" t="s">
        <v>797</v>
      </c>
      <c r="AS634" s="180">
        <v>0</v>
      </c>
      <c r="AT634" s="181">
        <v>3</v>
      </c>
      <c r="AU634" s="188">
        <v>0</v>
      </c>
      <c r="AV634" s="188">
        <v>0</v>
      </c>
      <c r="AW634" s="188" t="s">
        <v>797</v>
      </c>
      <c r="AX634" s="95" t="s">
        <v>897</v>
      </c>
      <c r="AY634" s="96" t="e">
        <v>#VALUE!</v>
      </c>
      <c r="AZ634" s="97">
        <v>0</v>
      </c>
    </row>
    <row r="635" spans="3:52" ht="15" customHeight="1" x14ac:dyDescent="0.25">
      <c r="C635" s="90">
        <f t="shared" si="203"/>
        <v>495</v>
      </c>
      <c r="D635" s="3" t="s">
        <v>630</v>
      </c>
      <c r="E635" s="225" t="str">
        <f>_xlfn.XLOOKUP(D635, '[1]Парный рейтинг'!$D$10:$D$826,'[1]Парный рейтинг'!$P$10:$P$826, "")</f>
        <v/>
      </c>
      <c r="F635" s="172" t="str">
        <f t="shared" si="186"/>
        <v/>
      </c>
      <c r="G635" s="207" t="e">
        <f t="shared" si="187"/>
        <v>#VALUE!</v>
      </c>
      <c r="H635" s="176" t="str">
        <f t="shared" si="204"/>
        <v/>
      </c>
      <c r="I635" s="27" t="str">
        <f t="shared" si="188"/>
        <v>3,0</v>
      </c>
      <c r="J635" s="208">
        <v>3</v>
      </c>
      <c r="K635" s="24" t="s">
        <v>797</v>
      </c>
      <c r="L635" s="2">
        <f t="shared" si="189"/>
        <v>0</v>
      </c>
      <c r="M635" s="5">
        <f t="shared" si="190"/>
        <v>3</v>
      </c>
      <c r="N635" s="196">
        <f t="shared" si="191"/>
        <v>0</v>
      </c>
      <c r="O635" s="196">
        <f t="shared" si="192"/>
        <v>0</v>
      </c>
      <c r="P635" s="17" t="str">
        <f t="shared" si="193"/>
        <v/>
      </c>
      <c r="Q635" s="16" t="str">
        <f t="shared" si="194"/>
        <v>n/a</v>
      </c>
      <c r="R635" s="10" t="e">
        <f t="shared" si="195"/>
        <v>#VALUE!</v>
      </c>
      <c r="S635" s="25">
        <f t="shared" si="196"/>
        <v>0</v>
      </c>
      <c r="T635" s="11">
        <f t="shared" si="197"/>
        <v>0</v>
      </c>
      <c r="U635" s="12" t="str">
        <f t="shared" si="198"/>
        <v xml:space="preserve"> </v>
      </c>
      <c r="V635" s="13">
        <f t="shared" si="199"/>
        <v>0</v>
      </c>
      <c r="W635" s="53">
        <f t="shared" si="200"/>
        <v>0</v>
      </c>
      <c r="X635" s="54">
        <f t="shared" si="201"/>
        <v>0</v>
      </c>
      <c r="Y635" s="15" t="str">
        <f t="shared" si="202"/>
        <v>-</v>
      </c>
      <c r="Z635" s="54" t="s">
        <v>797</v>
      </c>
      <c r="AA635" s="12">
        <v>0</v>
      </c>
      <c r="AB635" s="54" t="s">
        <v>797</v>
      </c>
      <c r="AC635" s="12">
        <v>0</v>
      </c>
      <c r="AD635" s="54" t="s">
        <v>797</v>
      </c>
      <c r="AE635" s="12">
        <v>0</v>
      </c>
      <c r="AF635" s="54" t="s">
        <v>797</v>
      </c>
      <c r="AG635" s="12">
        <v>0</v>
      </c>
      <c r="AH635" s="54" t="s">
        <v>797</v>
      </c>
      <c r="AI635" s="12">
        <v>0</v>
      </c>
      <c r="AJ635" s="54" t="s">
        <v>797</v>
      </c>
      <c r="AK635" s="12">
        <v>0</v>
      </c>
      <c r="AL635" s="54" t="s">
        <v>797</v>
      </c>
      <c r="AM635" s="12">
        <v>0</v>
      </c>
      <c r="AN635" s="54" t="s">
        <v>797</v>
      </c>
      <c r="AO635" s="12">
        <v>0</v>
      </c>
      <c r="AP635" s="183" t="s">
        <v>896</v>
      </c>
      <c r="AQ635" s="194">
        <v>3</v>
      </c>
      <c r="AR635" s="195" t="s">
        <v>797</v>
      </c>
      <c r="AS635" s="180">
        <v>0</v>
      </c>
      <c r="AT635" s="181">
        <v>3</v>
      </c>
      <c r="AU635" s="188">
        <v>0</v>
      </c>
      <c r="AV635" s="188">
        <v>0</v>
      </c>
      <c r="AW635" s="188" t="s">
        <v>797</v>
      </c>
      <c r="AX635" s="95" t="s">
        <v>897</v>
      </c>
      <c r="AY635" s="96" t="e">
        <v>#VALUE!</v>
      </c>
      <c r="AZ635" s="97">
        <v>0</v>
      </c>
    </row>
    <row r="636" spans="3:52" ht="15" customHeight="1" x14ac:dyDescent="0.25">
      <c r="C636" s="90">
        <f t="shared" si="203"/>
        <v>496</v>
      </c>
      <c r="D636" s="3" t="s">
        <v>444</v>
      </c>
      <c r="E636" s="225" t="str">
        <f>_xlfn.XLOOKUP(D636, '[1]Парный рейтинг'!$D$10:$D$826,'[1]Парный рейтинг'!$P$10:$P$826, "")</f>
        <v/>
      </c>
      <c r="F636" s="172" t="str">
        <f t="shared" si="186"/>
        <v/>
      </c>
      <c r="G636" s="207" t="e">
        <f t="shared" si="187"/>
        <v>#VALUE!</v>
      </c>
      <c r="H636" s="176" t="str">
        <f t="shared" si="204"/>
        <v/>
      </c>
      <c r="I636" s="27" t="str">
        <f t="shared" si="188"/>
        <v>3,0</v>
      </c>
      <c r="J636" s="208">
        <v>3</v>
      </c>
      <c r="K636" s="24" t="s">
        <v>797</v>
      </c>
      <c r="L636" s="2">
        <f t="shared" si="189"/>
        <v>0</v>
      </c>
      <c r="M636" s="5">
        <f t="shared" si="190"/>
        <v>3</v>
      </c>
      <c r="N636" s="196">
        <f t="shared" si="191"/>
        <v>0</v>
      </c>
      <c r="O636" s="196">
        <f t="shared" si="192"/>
        <v>0</v>
      </c>
      <c r="P636" s="17" t="str">
        <f t="shared" si="193"/>
        <v/>
      </c>
      <c r="Q636" s="16" t="str">
        <f t="shared" si="194"/>
        <v>n/a</v>
      </c>
      <c r="R636" s="10" t="e">
        <f t="shared" si="195"/>
        <v>#VALUE!</v>
      </c>
      <c r="S636" s="25">
        <f t="shared" si="196"/>
        <v>0</v>
      </c>
      <c r="T636" s="11">
        <f t="shared" si="197"/>
        <v>0</v>
      </c>
      <c r="U636" s="12" t="str">
        <f t="shared" si="198"/>
        <v xml:space="preserve"> </v>
      </c>
      <c r="V636" s="13">
        <f t="shared" si="199"/>
        <v>0</v>
      </c>
      <c r="W636" s="53">
        <f t="shared" si="200"/>
        <v>0</v>
      </c>
      <c r="X636" s="54">
        <f t="shared" si="201"/>
        <v>0</v>
      </c>
      <c r="Y636" s="15" t="str">
        <f t="shared" si="202"/>
        <v>-</v>
      </c>
      <c r="Z636" s="54" t="s">
        <v>797</v>
      </c>
      <c r="AA636" s="12">
        <v>0</v>
      </c>
      <c r="AB636" s="54" t="s">
        <v>797</v>
      </c>
      <c r="AC636" s="12">
        <v>0</v>
      </c>
      <c r="AD636" s="54" t="s">
        <v>797</v>
      </c>
      <c r="AE636" s="12">
        <v>0</v>
      </c>
      <c r="AF636" s="54" t="s">
        <v>797</v>
      </c>
      <c r="AG636" s="12">
        <v>0</v>
      </c>
      <c r="AH636" s="54" t="s">
        <v>797</v>
      </c>
      <c r="AI636" s="12">
        <v>0</v>
      </c>
      <c r="AJ636" s="54" t="s">
        <v>797</v>
      </c>
      <c r="AK636" s="12">
        <v>0</v>
      </c>
      <c r="AL636" s="54" t="s">
        <v>797</v>
      </c>
      <c r="AM636" s="12">
        <v>0</v>
      </c>
      <c r="AN636" s="54" t="s">
        <v>797</v>
      </c>
      <c r="AO636" s="12">
        <v>0</v>
      </c>
      <c r="AP636" s="183" t="s">
        <v>896</v>
      </c>
      <c r="AQ636" s="194">
        <v>3</v>
      </c>
      <c r="AR636" s="195" t="s">
        <v>797</v>
      </c>
      <c r="AS636" s="180">
        <v>0</v>
      </c>
      <c r="AT636" s="181">
        <v>3</v>
      </c>
      <c r="AU636" s="188">
        <v>0</v>
      </c>
      <c r="AV636" s="188">
        <v>0</v>
      </c>
      <c r="AW636" s="188" t="s">
        <v>797</v>
      </c>
      <c r="AX636" s="95" t="s">
        <v>897</v>
      </c>
      <c r="AY636" s="96" t="e">
        <v>#VALUE!</v>
      </c>
      <c r="AZ636" s="97">
        <v>0</v>
      </c>
    </row>
    <row r="637" spans="3:52" ht="15" customHeight="1" x14ac:dyDescent="0.25">
      <c r="C637" s="90">
        <f t="shared" si="203"/>
        <v>497</v>
      </c>
      <c r="D637" s="3" t="s">
        <v>631</v>
      </c>
      <c r="E637" s="225" t="str">
        <f>_xlfn.XLOOKUP(D637, '[1]Парный рейтинг'!$D$10:$D$826,'[1]Парный рейтинг'!$P$10:$P$826, "")</f>
        <v/>
      </c>
      <c r="F637" s="172" t="str">
        <f t="shared" si="186"/>
        <v/>
      </c>
      <c r="G637" s="207" t="e">
        <f t="shared" si="187"/>
        <v>#VALUE!</v>
      </c>
      <c r="H637" s="176" t="str">
        <f t="shared" si="204"/>
        <v/>
      </c>
      <c r="I637" s="27" t="str">
        <f t="shared" si="188"/>
        <v>3,0</v>
      </c>
      <c r="J637" s="208">
        <v>3</v>
      </c>
      <c r="K637" s="24" t="s">
        <v>797</v>
      </c>
      <c r="L637" s="2">
        <f t="shared" si="189"/>
        <v>0</v>
      </c>
      <c r="M637" s="5">
        <f t="shared" si="190"/>
        <v>3</v>
      </c>
      <c r="N637" s="196">
        <f t="shared" si="191"/>
        <v>0</v>
      </c>
      <c r="O637" s="196">
        <f t="shared" si="192"/>
        <v>0</v>
      </c>
      <c r="P637" s="17" t="str">
        <f t="shared" si="193"/>
        <v/>
      </c>
      <c r="Q637" s="16" t="str">
        <f t="shared" si="194"/>
        <v>n/a</v>
      </c>
      <c r="R637" s="10" t="e">
        <f t="shared" si="195"/>
        <v>#VALUE!</v>
      </c>
      <c r="S637" s="25">
        <f t="shared" si="196"/>
        <v>0</v>
      </c>
      <c r="T637" s="11">
        <f t="shared" si="197"/>
        <v>0</v>
      </c>
      <c r="U637" s="12" t="str">
        <f t="shared" si="198"/>
        <v xml:space="preserve"> </v>
      </c>
      <c r="V637" s="13">
        <f t="shared" si="199"/>
        <v>0</v>
      </c>
      <c r="W637" s="53">
        <f t="shared" si="200"/>
        <v>0</v>
      </c>
      <c r="X637" s="54">
        <f t="shared" si="201"/>
        <v>0</v>
      </c>
      <c r="Y637" s="15" t="str">
        <f t="shared" si="202"/>
        <v>-</v>
      </c>
      <c r="Z637" s="54" t="s">
        <v>797</v>
      </c>
      <c r="AA637" s="12">
        <v>0</v>
      </c>
      <c r="AB637" s="54" t="s">
        <v>797</v>
      </c>
      <c r="AC637" s="12">
        <v>0</v>
      </c>
      <c r="AD637" s="54" t="s">
        <v>797</v>
      </c>
      <c r="AE637" s="12">
        <v>0</v>
      </c>
      <c r="AF637" s="54" t="s">
        <v>797</v>
      </c>
      <c r="AG637" s="12">
        <v>0</v>
      </c>
      <c r="AH637" s="54" t="s">
        <v>797</v>
      </c>
      <c r="AI637" s="12">
        <v>0</v>
      </c>
      <c r="AJ637" s="54" t="s">
        <v>797</v>
      </c>
      <c r="AK637" s="12">
        <v>0</v>
      </c>
      <c r="AL637" s="54" t="s">
        <v>797</v>
      </c>
      <c r="AM637" s="12">
        <v>0</v>
      </c>
      <c r="AN637" s="54" t="s">
        <v>797</v>
      </c>
      <c r="AO637" s="12">
        <v>0</v>
      </c>
      <c r="AP637" s="183" t="s">
        <v>896</v>
      </c>
      <c r="AQ637" s="194">
        <v>3</v>
      </c>
      <c r="AR637" s="195" t="s">
        <v>797</v>
      </c>
      <c r="AS637" s="180">
        <v>0</v>
      </c>
      <c r="AT637" s="181">
        <v>3</v>
      </c>
      <c r="AU637" s="188">
        <v>0</v>
      </c>
      <c r="AV637" s="188">
        <v>0</v>
      </c>
      <c r="AW637" s="188" t="s">
        <v>797</v>
      </c>
      <c r="AX637" s="95" t="s">
        <v>897</v>
      </c>
      <c r="AY637" s="96" t="e">
        <v>#VALUE!</v>
      </c>
      <c r="AZ637" s="97">
        <v>0</v>
      </c>
    </row>
    <row r="638" spans="3:52" ht="15" customHeight="1" x14ac:dyDescent="0.25">
      <c r="C638" s="90">
        <f t="shared" si="203"/>
        <v>498</v>
      </c>
      <c r="D638" s="3" t="s">
        <v>632</v>
      </c>
      <c r="E638" s="225" t="str">
        <f>_xlfn.XLOOKUP(D638, '[1]Парный рейтинг'!$D$10:$D$826,'[1]Парный рейтинг'!$P$10:$P$826, "")</f>
        <v/>
      </c>
      <c r="F638" s="172" t="str">
        <f t="shared" si="186"/>
        <v/>
      </c>
      <c r="G638" s="207" t="e">
        <f t="shared" si="187"/>
        <v>#VALUE!</v>
      </c>
      <c r="H638" s="176" t="str">
        <f t="shared" si="204"/>
        <v/>
      </c>
      <c r="I638" s="27" t="str">
        <f t="shared" si="188"/>
        <v>3,0</v>
      </c>
      <c r="J638" s="208">
        <v>3</v>
      </c>
      <c r="K638" s="24" t="s">
        <v>797</v>
      </c>
      <c r="L638" s="2">
        <f t="shared" si="189"/>
        <v>0</v>
      </c>
      <c r="M638" s="5">
        <f t="shared" si="190"/>
        <v>3</v>
      </c>
      <c r="N638" s="196">
        <f t="shared" si="191"/>
        <v>0</v>
      </c>
      <c r="O638" s="196">
        <f t="shared" si="192"/>
        <v>0</v>
      </c>
      <c r="P638" s="17" t="str">
        <f t="shared" si="193"/>
        <v/>
      </c>
      <c r="Q638" s="16" t="str">
        <f t="shared" si="194"/>
        <v>n/a</v>
      </c>
      <c r="R638" s="10" t="e">
        <f t="shared" si="195"/>
        <v>#VALUE!</v>
      </c>
      <c r="S638" s="25">
        <f t="shared" si="196"/>
        <v>0</v>
      </c>
      <c r="T638" s="11">
        <f t="shared" si="197"/>
        <v>0</v>
      </c>
      <c r="U638" s="12" t="str">
        <f t="shared" si="198"/>
        <v xml:space="preserve"> </v>
      </c>
      <c r="V638" s="13">
        <f t="shared" si="199"/>
        <v>0</v>
      </c>
      <c r="W638" s="53">
        <f t="shared" si="200"/>
        <v>0</v>
      </c>
      <c r="X638" s="54">
        <f t="shared" si="201"/>
        <v>0</v>
      </c>
      <c r="Y638" s="15" t="str">
        <f t="shared" si="202"/>
        <v>-</v>
      </c>
      <c r="Z638" s="54" t="s">
        <v>797</v>
      </c>
      <c r="AA638" s="12">
        <v>0</v>
      </c>
      <c r="AB638" s="54" t="s">
        <v>797</v>
      </c>
      <c r="AC638" s="12">
        <v>0</v>
      </c>
      <c r="AD638" s="54" t="s">
        <v>797</v>
      </c>
      <c r="AE638" s="12">
        <v>0</v>
      </c>
      <c r="AF638" s="54" t="s">
        <v>797</v>
      </c>
      <c r="AG638" s="12">
        <v>0</v>
      </c>
      <c r="AH638" s="54" t="s">
        <v>797</v>
      </c>
      <c r="AI638" s="12">
        <v>0</v>
      </c>
      <c r="AJ638" s="54" t="s">
        <v>797</v>
      </c>
      <c r="AK638" s="12">
        <v>0</v>
      </c>
      <c r="AL638" s="54" t="s">
        <v>797</v>
      </c>
      <c r="AM638" s="12">
        <v>0</v>
      </c>
      <c r="AN638" s="54" t="s">
        <v>797</v>
      </c>
      <c r="AO638" s="12">
        <v>0</v>
      </c>
      <c r="AP638" s="183" t="s">
        <v>896</v>
      </c>
      <c r="AQ638" s="194">
        <v>3</v>
      </c>
      <c r="AR638" s="195" t="s">
        <v>797</v>
      </c>
      <c r="AS638" s="180">
        <v>0</v>
      </c>
      <c r="AT638" s="181">
        <v>3</v>
      </c>
      <c r="AU638" s="188">
        <v>0</v>
      </c>
      <c r="AV638" s="188">
        <v>0</v>
      </c>
      <c r="AW638" s="188" t="s">
        <v>797</v>
      </c>
      <c r="AX638" s="95" t="s">
        <v>897</v>
      </c>
      <c r="AY638" s="96" t="e">
        <v>#VALUE!</v>
      </c>
      <c r="AZ638" s="97">
        <v>0</v>
      </c>
    </row>
    <row r="639" spans="3:52" ht="15" customHeight="1" x14ac:dyDescent="0.25">
      <c r="C639" s="90">
        <f t="shared" si="203"/>
        <v>499</v>
      </c>
      <c r="D639" s="3" t="s">
        <v>350</v>
      </c>
      <c r="E639" s="225" t="str">
        <f>_xlfn.XLOOKUP(D639, '[1]Парный рейтинг'!$D$10:$D$826,'[1]Парный рейтинг'!$P$10:$P$826, "")</f>
        <v/>
      </c>
      <c r="F639" s="172" t="str">
        <f t="shared" si="186"/>
        <v/>
      </c>
      <c r="G639" s="207" t="e">
        <f t="shared" si="187"/>
        <v>#VALUE!</v>
      </c>
      <c r="H639" s="176" t="str">
        <f t="shared" si="204"/>
        <v/>
      </c>
      <c r="I639" s="27" t="str">
        <f t="shared" si="188"/>
        <v>3,0</v>
      </c>
      <c r="J639" s="208">
        <v>3</v>
      </c>
      <c r="K639" s="24" t="s">
        <v>797</v>
      </c>
      <c r="L639" s="2">
        <f t="shared" si="189"/>
        <v>0</v>
      </c>
      <c r="M639" s="5">
        <f t="shared" si="190"/>
        <v>3</v>
      </c>
      <c r="N639" s="196">
        <f t="shared" si="191"/>
        <v>0</v>
      </c>
      <c r="O639" s="196">
        <f t="shared" si="192"/>
        <v>0</v>
      </c>
      <c r="P639" s="17" t="str">
        <f t="shared" si="193"/>
        <v/>
      </c>
      <c r="Q639" s="16" t="str">
        <f t="shared" si="194"/>
        <v>n/a</v>
      </c>
      <c r="R639" s="10" t="e">
        <f t="shared" si="195"/>
        <v>#VALUE!</v>
      </c>
      <c r="S639" s="25">
        <f t="shared" si="196"/>
        <v>0</v>
      </c>
      <c r="T639" s="11">
        <f t="shared" si="197"/>
        <v>0</v>
      </c>
      <c r="U639" s="12" t="str">
        <f t="shared" si="198"/>
        <v xml:space="preserve"> </v>
      </c>
      <c r="V639" s="13">
        <f t="shared" si="199"/>
        <v>0</v>
      </c>
      <c r="W639" s="53">
        <f t="shared" si="200"/>
        <v>0</v>
      </c>
      <c r="X639" s="54">
        <f t="shared" si="201"/>
        <v>0</v>
      </c>
      <c r="Y639" s="15" t="str">
        <f t="shared" si="202"/>
        <v>-</v>
      </c>
      <c r="Z639" s="54" t="s">
        <v>797</v>
      </c>
      <c r="AA639" s="12">
        <v>0</v>
      </c>
      <c r="AB639" s="54" t="s">
        <v>797</v>
      </c>
      <c r="AC639" s="12">
        <v>0</v>
      </c>
      <c r="AD639" s="54" t="s">
        <v>797</v>
      </c>
      <c r="AE639" s="12">
        <v>0</v>
      </c>
      <c r="AF639" s="54" t="s">
        <v>797</v>
      </c>
      <c r="AG639" s="12">
        <v>0</v>
      </c>
      <c r="AH639" s="54" t="s">
        <v>797</v>
      </c>
      <c r="AI639" s="12">
        <v>0</v>
      </c>
      <c r="AJ639" s="54" t="s">
        <v>797</v>
      </c>
      <c r="AK639" s="12">
        <v>0</v>
      </c>
      <c r="AL639" s="54" t="s">
        <v>797</v>
      </c>
      <c r="AM639" s="12">
        <v>0</v>
      </c>
      <c r="AN639" s="54" t="s">
        <v>797</v>
      </c>
      <c r="AO639" s="12">
        <v>0</v>
      </c>
      <c r="AP639" s="183" t="s">
        <v>896</v>
      </c>
      <c r="AQ639" s="194">
        <v>3</v>
      </c>
      <c r="AR639" s="195" t="s">
        <v>797</v>
      </c>
      <c r="AS639" s="180">
        <v>0</v>
      </c>
      <c r="AT639" s="181">
        <v>3</v>
      </c>
      <c r="AU639" s="188">
        <v>0</v>
      </c>
      <c r="AV639" s="188">
        <v>0</v>
      </c>
      <c r="AW639" s="188" t="s">
        <v>797</v>
      </c>
      <c r="AX639" s="95" t="s">
        <v>897</v>
      </c>
      <c r="AY639" s="96" t="e">
        <v>#VALUE!</v>
      </c>
      <c r="AZ639" s="97">
        <v>0</v>
      </c>
    </row>
    <row r="640" spans="3:52" ht="15" customHeight="1" x14ac:dyDescent="0.25">
      <c r="C640" s="90">
        <f t="shared" si="203"/>
        <v>500</v>
      </c>
      <c r="D640" s="3" t="s">
        <v>633</v>
      </c>
      <c r="E640" s="225" t="str">
        <f>_xlfn.XLOOKUP(D640, '[1]Парный рейтинг'!$D$10:$D$826,'[1]Парный рейтинг'!$P$10:$P$826, "")</f>
        <v/>
      </c>
      <c r="F640" s="172" t="str">
        <f t="shared" si="186"/>
        <v/>
      </c>
      <c r="G640" s="207" t="e">
        <f t="shared" si="187"/>
        <v>#VALUE!</v>
      </c>
      <c r="H640" s="176" t="str">
        <f t="shared" si="204"/>
        <v/>
      </c>
      <c r="I640" s="27" t="str">
        <f t="shared" si="188"/>
        <v>3,0</v>
      </c>
      <c r="J640" s="208">
        <v>3</v>
      </c>
      <c r="K640" s="24" t="s">
        <v>797</v>
      </c>
      <c r="L640" s="2">
        <f t="shared" si="189"/>
        <v>0</v>
      </c>
      <c r="M640" s="5">
        <f t="shared" si="190"/>
        <v>3</v>
      </c>
      <c r="N640" s="196">
        <f t="shared" si="191"/>
        <v>0</v>
      </c>
      <c r="O640" s="196">
        <f t="shared" si="192"/>
        <v>0</v>
      </c>
      <c r="P640" s="17" t="str">
        <f t="shared" si="193"/>
        <v/>
      </c>
      <c r="Q640" s="16" t="str">
        <f t="shared" si="194"/>
        <v>n/a</v>
      </c>
      <c r="R640" s="10" t="e">
        <f t="shared" si="195"/>
        <v>#VALUE!</v>
      </c>
      <c r="S640" s="25">
        <f t="shared" si="196"/>
        <v>0</v>
      </c>
      <c r="T640" s="11">
        <f t="shared" si="197"/>
        <v>0</v>
      </c>
      <c r="U640" s="12" t="str">
        <f t="shared" si="198"/>
        <v xml:space="preserve"> </v>
      </c>
      <c r="V640" s="13">
        <f t="shared" si="199"/>
        <v>0</v>
      </c>
      <c r="W640" s="53">
        <f t="shared" si="200"/>
        <v>0</v>
      </c>
      <c r="X640" s="54">
        <f t="shared" si="201"/>
        <v>0</v>
      </c>
      <c r="Y640" s="15" t="str">
        <f t="shared" si="202"/>
        <v>-</v>
      </c>
      <c r="Z640" s="54" t="s">
        <v>797</v>
      </c>
      <c r="AA640" s="12">
        <v>0</v>
      </c>
      <c r="AB640" s="54" t="s">
        <v>797</v>
      </c>
      <c r="AC640" s="12">
        <v>0</v>
      </c>
      <c r="AD640" s="54" t="s">
        <v>797</v>
      </c>
      <c r="AE640" s="12">
        <v>0</v>
      </c>
      <c r="AF640" s="54" t="s">
        <v>797</v>
      </c>
      <c r="AG640" s="12">
        <v>0</v>
      </c>
      <c r="AH640" s="54" t="s">
        <v>797</v>
      </c>
      <c r="AI640" s="12">
        <v>0</v>
      </c>
      <c r="AJ640" s="54" t="s">
        <v>797</v>
      </c>
      <c r="AK640" s="12">
        <v>0</v>
      </c>
      <c r="AL640" s="54" t="s">
        <v>797</v>
      </c>
      <c r="AM640" s="12">
        <v>0</v>
      </c>
      <c r="AN640" s="54" t="s">
        <v>797</v>
      </c>
      <c r="AO640" s="12">
        <v>0</v>
      </c>
      <c r="AP640" s="183" t="s">
        <v>896</v>
      </c>
      <c r="AQ640" s="194">
        <v>3</v>
      </c>
      <c r="AR640" s="195" t="s">
        <v>797</v>
      </c>
      <c r="AS640" s="180">
        <v>0</v>
      </c>
      <c r="AT640" s="181">
        <v>3</v>
      </c>
      <c r="AU640" s="188">
        <v>0</v>
      </c>
      <c r="AV640" s="188">
        <v>0</v>
      </c>
      <c r="AW640" s="188" t="s">
        <v>797</v>
      </c>
      <c r="AX640" s="95" t="s">
        <v>897</v>
      </c>
      <c r="AY640" s="96" t="e">
        <v>#VALUE!</v>
      </c>
      <c r="AZ640" s="97">
        <v>0</v>
      </c>
    </row>
    <row r="641" spans="3:52" ht="15" customHeight="1" x14ac:dyDescent="0.25">
      <c r="C641" s="90">
        <f t="shared" si="203"/>
        <v>501</v>
      </c>
      <c r="D641" s="3" t="s">
        <v>634</v>
      </c>
      <c r="E641" s="225" t="str">
        <f>_xlfn.XLOOKUP(D641, '[1]Парный рейтинг'!$D$10:$D$826,'[1]Парный рейтинг'!$P$10:$P$826, "")</f>
        <v/>
      </c>
      <c r="F641" s="172" t="str">
        <f t="shared" si="186"/>
        <v/>
      </c>
      <c r="G641" s="207" t="e">
        <f t="shared" si="187"/>
        <v>#VALUE!</v>
      </c>
      <c r="H641" s="176" t="str">
        <f t="shared" si="204"/>
        <v/>
      </c>
      <c r="I641" s="27" t="str">
        <f t="shared" si="188"/>
        <v>3,0</v>
      </c>
      <c r="J641" s="208">
        <v>3</v>
      </c>
      <c r="K641" s="24" t="s">
        <v>797</v>
      </c>
      <c r="L641" s="2">
        <f t="shared" si="189"/>
        <v>0</v>
      </c>
      <c r="M641" s="5">
        <f t="shared" si="190"/>
        <v>3</v>
      </c>
      <c r="N641" s="196">
        <f t="shared" si="191"/>
        <v>0</v>
      </c>
      <c r="O641" s="196">
        <f t="shared" si="192"/>
        <v>0</v>
      </c>
      <c r="P641" s="17" t="str">
        <f t="shared" si="193"/>
        <v/>
      </c>
      <c r="Q641" s="16" t="str">
        <f t="shared" si="194"/>
        <v>n/a</v>
      </c>
      <c r="R641" s="10" t="e">
        <f t="shared" si="195"/>
        <v>#VALUE!</v>
      </c>
      <c r="S641" s="25">
        <f t="shared" si="196"/>
        <v>0</v>
      </c>
      <c r="T641" s="11">
        <f t="shared" si="197"/>
        <v>0</v>
      </c>
      <c r="U641" s="12" t="str">
        <f t="shared" si="198"/>
        <v xml:space="preserve"> </v>
      </c>
      <c r="V641" s="13">
        <f t="shared" si="199"/>
        <v>0</v>
      </c>
      <c r="W641" s="53">
        <f t="shared" si="200"/>
        <v>0</v>
      </c>
      <c r="X641" s="54">
        <f t="shared" si="201"/>
        <v>0</v>
      </c>
      <c r="Y641" s="15" t="str">
        <f t="shared" si="202"/>
        <v>-</v>
      </c>
      <c r="Z641" s="54" t="s">
        <v>797</v>
      </c>
      <c r="AA641" s="12">
        <v>0</v>
      </c>
      <c r="AB641" s="54" t="s">
        <v>797</v>
      </c>
      <c r="AC641" s="12">
        <v>0</v>
      </c>
      <c r="AD641" s="54" t="s">
        <v>797</v>
      </c>
      <c r="AE641" s="12">
        <v>0</v>
      </c>
      <c r="AF641" s="54" t="s">
        <v>797</v>
      </c>
      <c r="AG641" s="12">
        <v>0</v>
      </c>
      <c r="AH641" s="54" t="s">
        <v>797</v>
      </c>
      <c r="AI641" s="12">
        <v>0</v>
      </c>
      <c r="AJ641" s="54" t="s">
        <v>797</v>
      </c>
      <c r="AK641" s="12">
        <v>0</v>
      </c>
      <c r="AL641" s="54" t="s">
        <v>797</v>
      </c>
      <c r="AM641" s="12">
        <v>0</v>
      </c>
      <c r="AN641" s="54" t="s">
        <v>797</v>
      </c>
      <c r="AO641" s="12">
        <v>0</v>
      </c>
      <c r="AP641" s="183" t="s">
        <v>896</v>
      </c>
      <c r="AQ641" s="194">
        <v>3</v>
      </c>
      <c r="AR641" s="195" t="s">
        <v>797</v>
      </c>
      <c r="AS641" s="180">
        <v>0</v>
      </c>
      <c r="AT641" s="181">
        <v>3</v>
      </c>
      <c r="AU641" s="188">
        <v>0</v>
      </c>
      <c r="AV641" s="188">
        <v>0</v>
      </c>
      <c r="AW641" s="188" t="s">
        <v>797</v>
      </c>
      <c r="AX641" s="95" t="s">
        <v>897</v>
      </c>
      <c r="AY641" s="96" t="e">
        <v>#VALUE!</v>
      </c>
      <c r="AZ641" s="97">
        <v>0</v>
      </c>
    </row>
    <row r="642" spans="3:52" ht="15" customHeight="1" x14ac:dyDescent="0.25">
      <c r="C642" s="90">
        <f t="shared" si="203"/>
        <v>502</v>
      </c>
      <c r="D642" s="3" t="s">
        <v>432</v>
      </c>
      <c r="E642" s="225" t="str">
        <f>_xlfn.XLOOKUP(D642, '[1]Парный рейтинг'!$D$10:$D$826,'[1]Парный рейтинг'!$P$10:$P$826, "")</f>
        <v/>
      </c>
      <c r="F642" s="172" t="str">
        <f t="shared" si="186"/>
        <v/>
      </c>
      <c r="G642" s="207" t="e">
        <f t="shared" si="187"/>
        <v>#VALUE!</v>
      </c>
      <c r="H642" s="176" t="str">
        <f t="shared" si="204"/>
        <v/>
      </c>
      <c r="I642" s="27" t="str">
        <f t="shared" si="188"/>
        <v>3,0</v>
      </c>
      <c r="J642" s="208">
        <v>3</v>
      </c>
      <c r="K642" s="24" t="s">
        <v>797</v>
      </c>
      <c r="L642" s="2">
        <f t="shared" si="189"/>
        <v>0</v>
      </c>
      <c r="M642" s="5">
        <f t="shared" si="190"/>
        <v>3</v>
      </c>
      <c r="N642" s="196">
        <f t="shared" si="191"/>
        <v>0</v>
      </c>
      <c r="O642" s="196">
        <f t="shared" si="192"/>
        <v>0</v>
      </c>
      <c r="P642" s="17" t="str">
        <f t="shared" si="193"/>
        <v/>
      </c>
      <c r="Q642" s="16" t="str">
        <f t="shared" si="194"/>
        <v>n/a</v>
      </c>
      <c r="R642" s="10" t="e">
        <f t="shared" si="195"/>
        <v>#VALUE!</v>
      </c>
      <c r="S642" s="25">
        <f t="shared" si="196"/>
        <v>0</v>
      </c>
      <c r="T642" s="11">
        <f t="shared" si="197"/>
        <v>0</v>
      </c>
      <c r="U642" s="12" t="str">
        <f t="shared" si="198"/>
        <v xml:space="preserve"> </v>
      </c>
      <c r="V642" s="13">
        <f t="shared" si="199"/>
        <v>0</v>
      </c>
      <c r="W642" s="53">
        <f t="shared" si="200"/>
        <v>0</v>
      </c>
      <c r="X642" s="54">
        <f t="shared" si="201"/>
        <v>0</v>
      </c>
      <c r="Y642" s="15" t="str">
        <f t="shared" si="202"/>
        <v>-</v>
      </c>
      <c r="Z642" s="54" t="s">
        <v>797</v>
      </c>
      <c r="AA642" s="12">
        <v>0</v>
      </c>
      <c r="AB642" s="54" t="s">
        <v>797</v>
      </c>
      <c r="AC642" s="12">
        <v>0</v>
      </c>
      <c r="AD642" s="54" t="s">
        <v>797</v>
      </c>
      <c r="AE642" s="12">
        <v>0</v>
      </c>
      <c r="AF642" s="54" t="s">
        <v>797</v>
      </c>
      <c r="AG642" s="12">
        <v>0</v>
      </c>
      <c r="AH642" s="54" t="s">
        <v>797</v>
      </c>
      <c r="AI642" s="12">
        <v>0</v>
      </c>
      <c r="AJ642" s="54" t="s">
        <v>797</v>
      </c>
      <c r="AK642" s="12">
        <v>0</v>
      </c>
      <c r="AL642" s="54" t="s">
        <v>797</v>
      </c>
      <c r="AM642" s="12">
        <v>0</v>
      </c>
      <c r="AN642" s="54" t="s">
        <v>797</v>
      </c>
      <c r="AO642" s="12">
        <v>0</v>
      </c>
      <c r="AP642" s="183" t="s">
        <v>896</v>
      </c>
      <c r="AQ642" s="194">
        <v>3</v>
      </c>
      <c r="AR642" s="195" t="s">
        <v>797</v>
      </c>
      <c r="AS642" s="180">
        <v>0</v>
      </c>
      <c r="AT642" s="181">
        <v>3</v>
      </c>
      <c r="AU642" s="188">
        <v>0</v>
      </c>
      <c r="AV642" s="188">
        <v>0</v>
      </c>
      <c r="AW642" s="188" t="s">
        <v>797</v>
      </c>
      <c r="AX642" s="95" t="s">
        <v>897</v>
      </c>
      <c r="AY642" s="96" t="e">
        <v>#VALUE!</v>
      </c>
      <c r="AZ642" s="97">
        <v>0</v>
      </c>
    </row>
    <row r="643" spans="3:52" ht="15" customHeight="1" x14ac:dyDescent="0.25">
      <c r="C643" s="90">
        <f t="shared" si="203"/>
        <v>503</v>
      </c>
      <c r="D643" s="3" t="s">
        <v>499</v>
      </c>
      <c r="E643" s="225" t="str">
        <f>_xlfn.XLOOKUP(D643, '[1]Парный рейтинг'!$D$10:$D$826,'[1]Парный рейтинг'!$P$10:$P$826, "")</f>
        <v/>
      </c>
      <c r="F643" s="172" t="str">
        <f t="shared" si="186"/>
        <v/>
      </c>
      <c r="G643" s="207" t="e">
        <f t="shared" si="187"/>
        <v>#VALUE!</v>
      </c>
      <c r="H643" s="176" t="str">
        <f t="shared" si="204"/>
        <v/>
      </c>
      <c r="I643" s="27" t="str">
        <f t="shared" si="188"/>
        <v>3,0</v>
      </c>
      <c r="J643" s="208">
        <v>3</v>
      </c>
      <c r="K643" s="24" t="s">
        <v>797</v>
      </c>
      <c r="L643" s="2">
        <f t="shared" si="189"/>
        <v>0</v>
      </c>
      <c r="M643" s="5">
        <f t="shared" si="190"/>
        <v>3</v>
      </c>
      <c r="N643" s="196">
        <f t="shared" si="191"/>
        <v>0</v>
      </c>
      <c r="O643" s="196">
        <f t="shared" si="192"/>
        <v>0</v>
      </c>
      <c r="P643" s="17" t="str">
        <f t="shared" si="193"/>
        <v/>
      </c>
      <c r="Q643" s="16" t="str">
        <f t="shared" si="194"/>
        <v>n/a</v>
      </c>
      <c r="R643" s="10" t="e">
        <f t="shared" si="195"/>
        <v>#VALUE!</v>
      </c>
      <c r="S643" s="25">
        <f t="shared" si="196"/>
        <v>0</v>
      </c>
      <c r="T643" s="11">
        <f t="shared" si="197"/>
        <v>0</v>
      </c>
      <c r="U643" s="12" t="str">
        <f t="shared" si="198"/>
        <v xml:space="preserve"> </v>
      </c>
      <c r="V643" s="13">
        <f t="shared" si="199"/>
        <v>0</v>
      </c>
      <c r="W643" s="53">
        <f t="shared" si="200"/>
        <v>0</v>
      </c>
      <c r="X643" s="54">
        <f t="shared" si="201"/>
        <v>0</v>
      </c>
      <c r="Y643" s="15" t="str">
        <f t="shared" si="202"/>
        <v>-</v>
      </c>
      <c r="Z643" s="54" t="s">
        <v>797</v>
      </c>
      <c r="AA643" s="12">
        <v>0</v>
      </c>
      <c r="AB643" s="54" t="s">
        <v>797</v>
      </c>
      <c r="AC643" s="12">
        <v>0</v>
      </c>
      <c r="AD643" s="54" t="s">
        <v>797</v>
      </c>
      <c r="AE643" s="12">
        <v>0</v>
      </c>
      <c r="AF643" s="54" t="s">
        <v>797</v>
      </c>
      <c r="AG643" s="12">
        <v>0</v>
      </c>
      <c r="AH643" s="54" t="s">
        <v>797</v>
      </c>
      <c r="AI643" s="12">
        <v>0</v>
      </c>
      <c r="AJ643" s="54" t="s">
        <v>797</v>
      </c>
      <c r="AK643" s="12">
        <v>0</v>
      </c>
      <c r="AL643" s="54" t="s">
        <v>797</v>
      </c>
      <c r="AM643" s="12">
        <v>0</v>
      </c>
      <c r="AN643" s="54" t="s">
        <v>797</v>
      </c>
      <c r="AO643" s="12">
        <v>0</v>
      </c>
      <c r="AP643" s="183" t="s">
        <v>896</v>
      </c>
      <c r="AQ643" s="194">
        <v>3</v>
      </c>
      <c r="AR643" s="195" t="s">
        <v>797</v>
      </c>
      <c r="AS643" s="180">
        <v>0</v>
      </c>
      <c r="AT643" s="181">
        <v>3</v>
      </c>
      <c r="AU643" s="188">
        <v>0</v>
      </c>
      <c r="AV643" s="188">
        <v>0</v>
      </c>
      <c r="AW643" s="188" t="s">
        <v>797</v>
      </c>
      <c r="AX643" s="95" t="s">
        <v>897</v>
      </c>
      <c r="AY643" s="96" t="e">
        <v>#VALUE!</v>
      </c>
      <c r="AZ643" s="97">
        <v>0</v>
      </c>
    </row>
    <row r="644" spans="3:52" ht="15" customHeight="1" x14ac:dyDescent="0.25">
      <c r="C644" s="90">
        <f t="shared" si="203"/>
        <v>504</v>
      </c>
      <c r="D644" s="3" t="s">
        <v>635</v>
      </c>
      <c r="E644" s="225" t="str">
        <f>_xlfn.XLOOKUP(D644, '[1]Парный рейтинг'!$D$10:$D$826,'[1]Парный рейтинг'!$P$10:$P$826, "")</f>
        <v/>
      </c>
      <c r="F644" s="172" t="str">
        <f t="shared" si="186"/>
        <v/>
      </c>
      <c r="G644" s="207" t="e">
        <f t="shared" si="187"/>
        <v>#VALUE!</v>
      </c>
      <c r="H644" s="176" t="str">
        <f t="shared" si="204"/>
        <v/>
      </c>
      <c r="I644" s="27" t="str">
        <f t="shared" si="188"/>
        <v>3,0</v>
      </c>
      <c r="J644" s="208">
        <v>3</v>
      </c>
      <c r="K644" s="24" t="s">
        <v>797</v>
      </c>
      <c r="L644" s="2">
        <f t="shared" si="189"/>
        <v>0</v>
      </c>
      <c r="M644" s="5">
        <f t="shared" si="190"/>
        <v>3</v>
      </c>
      <c r="N644" s="196">
        <f t="shared" si="191"/>
        <v>0</v>
      </c>
      <c r="O644" s="196">
        <f t="shared" si="192"/>
        <v>0</v>
      </c>
      <c r="P644" s="17" t="str">
        <f t="shared" si="193"/>
        <v/>
      </c>
      <c r="Q644" s="16" t="str">
        <f t="shared" si="194"/>
        <v>n/a</v>
      </c>
      <c r="R644" s="10" t="e">
        <f t="shared" si="195"/>
        <v>#VALUE!</v>
      </c>
      <c r="S644" s="25">
        <f t="shared" si="196"/>
        <v>0</v>
      </c>
      <c r="T644" s="11">
        <f t="shared" si="197"/>
        <v>0</v>
      </c>
      <c r="U644" s="12" t="str">
        <f t="shared" si="198"/>
        <v xml:space="preserve"> </v>
      </c>
      <c r="V644" s="13">
        <f t="shared" si="199"/>
        <v>0</v>
      </c>
      <c r="W644" s="53">
        <f t="shared" si="200"/>
        <v>0</v>
      </c>
      <c r="X644" s="54">
        <f t="shared" si="201"/>
        <v>0</v>
      </c>
      <c r="Y644" s="15" t="str">
        <f t="shared" si="202"/>
        <v>-</v>
      </c>
      <c r="Z644" s="54" t="s">
        <v>797</v>
      </c>
      <c r="AA644" s="12">
        <v>0</v>
      </c>
      <c r="AB644" s="54" t="s">
        <v>797</v>
      </c>
      <c r="AC644" s="12">
        <v>0</v>
      </c>
      <c r="AD644" s="54" t="s">
        <v>797</v>
      </c>
      <c r="AE644" s="12">
        <v>0</v>
      </c>
      <c r="AF644" s="54" t="s">
        <v>797</v>
      </c>
      <c r="AG644" s="12">
        <v>0</v>
      </c>
      <c r="AH644" s="54" t="s">
        <v>797</v>
      </c>
      <c r="AI644" s="12">
        <v>0</v>
      </c>
      <c r="AJ644" s="54" t="s">
        <v>797</v>
      </c>
      <c r="AK644" s="12">
        <v>0</v>
      </c>
      <c r="AL644" s="54" t="s">
        <v>797</v>
      </c>
      <c r="AM644" s="12">
        <v>0</v>
      </c>
      <c r="AN644" s="54" t="s">
        <v>797</v>
      </c>
      <c r="AO644" s="12">
        <v>0</v>
      </c>
      <c r="AP644" s="183" t="s">
        <v>896</v>
      </c>
      <c r="AQ644" s="194">
        <v>3</v>
      </c>
      <c r="AR644" s="195" t="s">
        <v>797</v>
      </c>
      <c r="AS644" s="180">
        <v>0</v>
      </c>
      <c r="AT644" s="181">
        <v>3</v>
      </c>
      <c r="AU644" s="188">
        <v>0</v>
      </c>
      <c r="AV644" s="188">
        <v>0</v>
      </c>
      <c r="AW644" s="188" t="s">
        <v>797</v>
      </c>
      <c r="AX644" s="95" t="s">
        <v>897</v>
      </c>
      <c r="AY644" s="96" t="e">
        <v>#VALUE!</v>
      </c>
      <c r="AZ644" s="97">
        <v>0</v>
      </c>
    </row>
    <row r="645" spans="3:52" ht="15" customHeight="1" x14ac:dyDescent="0.25">
      <c r="C645" s="90">
        <f t="shared" si="203"/>
        <v>505</v>
      </c>
      <c r="D645" s="3" t="s">
        <v>636</v>
      </c>
      <c r="E645" s="225" t="str">
        <f>_xlfn.XLOOKUP(D645, '[1]Парный рейтинг'!$D$10:$D$826,'[1]Парный рейтинг'!$P$10:$P$826, "")</f>
        <v/>
      </c>
      <c r="F645" s="172" t="str">
        <f t="shared" si="186"/>
        <v/>
      </c>
      <c r="G645" s="207" t="e">
        <f t="shared" si="187"/>
        <v>#VALUE!</v>
      </c>
      <c r="H645" s="176" t="str">
        <f t="shared" si="204"/>
        <v/>
      </c>
      <c r="I645" s="27" t="str">
        <f t="shared" si="188"/>
        <v>3,0</v>
      </c>
      <c r="J645" s="208">
        <v>3</v>
      </c>
      <c r="K645" s="24" t="s">
        <v>797</v>
      </c>
      <c r="L645" s="2">
        <f t="shared" si="189"/>
        <v>0</v>
      </c>
      <c r="M645" s="5">
        <f t="shared" si="190"/>
        <v>3</v>
      </c>
      <c r="N645" s="196">
        <f t="shared" si="191"/>
        <v>0</v>
      </c>
      <c r="O645" s="196">
        <f t="shared" si="192"/>
        <v>0</v>
      </c>
      <c r="P645" s="17" t="str">
        <f t="shared" si="193"/>
        <v/>
      </c>
      <c r="Q645" s="16" t="str">
        <f t="shared" si="194"/>
        <v>n/a</v>
      </c>
      <c r="R645" s="10" t="e">
        <f t="shared" si="195"/>
        <v>#VALUE!</v>
      </c>
      <c r="S645" s="25">
        <f t="shared" si="196"/>
        <v>0</v>
      </c>
      <c r="T645" s="11">
        <f t="shared" si="197"/>
        <v>0</v>
      </c>
      <c r="U645" s="12" t="str">
        <f t="shared" si="198"/>
        <v xml:space="preserve"> </v>
      </c>
      <c r="V645" s="13">
        <f t="shared" si="199"/>
        <v>0</v>
      </c>
      <c r="W645" s="53">
        <f t="shared" si="200"/>
        <v>0</v>
      </c>
      <c r="X645" s="54">
        <f t="shared" si="201"/>
        <v>0</v>
      </c>
      <c r="Y645" s="15" t="str">
        <f t="shared" si="202"/>
        <v>-</v>
      </c>
      <c r="Z645" s="54" t="s">
        <v>797</v>
      </c>
      <c r="AA645" s="12">
        <v>0</v>
      </c>
      <c r="AB645" s="54" t="s">
        <v>797</v>
      </c>
      <c r="AC645" s="12">
        <v>0</v>
      </c>
      <c r="AD645" s="54" t="s">
        <v>797</v>
      </c>
      <c r="AE645" s="12">
        <v>0</v>
      </c>
      <c r="AF645" s="54" t="s">
        <v>797</v>
      </c>
      <c r="AG645" s="12">
        <v>0</v>
      </c>
      <c r="AH645" s="54" t="s">
        <v>797</v>
      </c>
      <c r="AI645" s="12">
        <v>0</v>
      </c>
      <c r="AJ645" s="54" t="s">
        <v>797</v>
      </c>
      <c r="AK645" s="12">
        <v>0</v>
      </c>
      <c r="AL645" s="54" t="s">
        <v>797</v>
      </c>
      <c r="AM645" s="12">
        <v>0</v>
      </c>
      <c r="AN645" s="54" t="s">
        <v>797</v>
      </c>
      <c r="AO645" s="12">
        <v>0</v>
      </c>
      <c r="AP645" s="183" t="s">
        <v>896</v>
      </c>
      <c r="AQ645" s="194">
        <v>3</v>
      </c>
      <c r="AR645" s="195" t="s">
        <v>797</v>
      </c>
      <c r="AS645" s="180">
        <v>0</v>
      </c>
      <c r="AT645" s="181">
        <v>3</v>
      </c>
      <c r="AU645" s="188">
        <v>0</v>
      </c>
      <c r="AV645" s="188">
        <v>0</v>
      </c>
      <c r="AW645" s="188" t="s">
        <v>797</v>
      </c>
      <c r="AX645" s="95" t="s">
        <v>897</v>
      </c>
      <c r="AY645" s="96" t="e">
        <v>#VALUE!</v>
      </c>
      <c r="AZ645" s="97">
        <v>0</v>
      </c>
    </row>
    <row r="646" spans="3:52" ht="15" customHeight="1" x14ac:dyDescent="0.25">
      <c r="C646" s="90">
        <f t="shared" si="203"/>
        <v>506</v>
      </c>
      <c r="D646" s="3" t="s">
        <v>404</v>
      </c>
      <c r="E646" s="225" t="str">
        <f>_xlfn.XLOOKUP(D646, '[1]Парный рейтинг'!$D$10:$D$826,'[1]Парный рейтинг'!$P$10:$P$826, "")</f>
        <v/>
      </c>
      <c r="F646" s="172" t="str">
        <f t="shared" si="186"/>
        <v/>
      </c>
      <c r="G646" s="207" t="e">
        <f t="shared" si="187"/>
        <v>#VALUE!</v>
      </c>
      <c r="H646" s="176" t="str">
        <f t="shared" si="204"/>
        <v/>
      </c>
      <c r="I646" s="27" t="str">
        <f t="shared" si="188"/>
        <v>3,0</v>
      </c>
      <c r="J646" s="208">
        <v>3</v>
      </c>
      <c r="K646" s="24" t="s">
        <v>797</v>
      </c>
      <c r="L646" s="2">
        <f t="shared" si="189"/>
        <v>0</v>
      </c>
      <c r="M646" s="5">
        <f t="shared" si="190"/>
        <v>3</v>
      </c>
      <c r="N646" s="196">
        <f t="shared" si="191"/>
        <v>0</v>
      </c>
      <c r="O646" s="196">
        <f t="shared" si="192"/>
        <v>0</v>
      </c>
      <c r="P646" s="17" t="str">
        <f t="shared" si="193"/>
        <v/>
      </c>
      <c r="Q646" s="16" t="str">
        <f t="shared" si="194"/>
        <v>n/a</v>
      </c>
      <c r="R646" s="10" t="e">
        <f t="shared" si="195"/>
        <v>#VALUE!</v>
      </c>
      <c r="S646" s="25">
        <f t="shared" si="196"/>
        <v>0</v>
      </c>
      <c r="T646" s="11">
        <f t="shared" si="197"/>
        <v>0</v>
      </c>
      <c r="U646" s="12" t="str">
        <f t="shared" si="198"/>
        <v xml:space="preserve"> </v>
      </c>
      <c r="V646" s="13">
        <f t="shared" si="199"/>
        <v>0</v>
      </c>
      <c r="W646" s="53">
        <f t="shared" si="200"/>
        <v>0</v>
      </c>
      <c r="X646" s="54">
        <f t="shared" si="201"/>
        <v>0</v>
      </c>
      <c r="Y646" s="15" t="str">
        <f t="shared" si="202"/>
        <v>-</v>
      </c>
      <c r="Z646" s="54" t="s">
        <v>797</v>
      </c>
      <c r="AA646" s="12">
        <v>0</v>
      </c>
      <c r="AB646" s="54" t="s">
        <v>797</v>
      </c>
      <c r="AC646" s="12">
        <v>0</v>
      </c>
      <c r="AD646" s="54" t="s">
        <v>797</v>
      </c>
      <c r="AE646" s="12">
        <v>0</v>
      </c>
      <c r="AF646" s="54" t="s">
        <v>797</v>
      </c>
      <c r="AG646" s="12">
        <v>0</v>
      </c>
      <c r="AH646" s="54" t="s">
        <v>797</v>
      </c>
      <c r="AI646" s="12">
        <v>0</v>
      </c>
      <c r="AJ646" s="54" t="s">
        <v>797</v>
      </c>
      <c r="AK646" s="12">
        <v>0</v>
      </c>
      <c r="AL646" s="54" t="s">
        <v>797</v>
      </c>
      <c r="AM646" s="12">
        <v>0</v>
      </c>
      <c r="AN646" s="54" t="s">
        <v>797</v>
      </c>
      <c r="AO646" s="12">
        <v>0</v>
      </c>
      <c r="AP646" s="183" t="s">
        <v>896</v>
      </c>
      <c r="AQ646" s="194">
        <v>3</v>
      </c>
      <c r="AR646" s="195" t="s">
        <v>797</v>
      </c>
      <c r="AS646" s="180">
        <v>0</v>
      </c>
      <c r="AT646" s="181">
        <v>3</v>
      </c>
      <c r="AU646" s="188">
        <v>0</v>
      </c>
      <c r="AV646" s="188">
        <v>0</v>
      </c>
      <c r="AW646" s="188" t="s">
        <v>797</v>
      </c>
      <c r="AX646" s="95" t="s">
        <v>897</v>
      </c>
      <c r="AY646" s="96" t="e">
        <v>#VALUE!</v>
      </c>
      <c r="AZ646" s="97">
        <v>0</v>
      </c>
    </row>
    <row r="647" spans="3:52" ht="15" customHeight="1" x14ac:dyDescent="0.25">
      <c r="C647" s="90">
        <f t="shared" si="203"/>
        <v>507</v>
      </c>
      <c r="D647" s="3" t="s">
        <v>637</v>
      </c>
      <c r="E647" s="225" t="str">
        <f>_xlfn.XLOOKUP(D647, '[1]Парный рейтинг'!$D$10:$D$826,'[1]Парный рейтинг'!$P$10:$P$826, "")</f>
        <v/>
      </c>
      <c r="F647" s="172" t="str">
        <f t="shared" si="186"/>
        <v/>
      </c>
      <c r="G647" s="207" t="e">
        <f t="shared" si="187"/>
        <v>#VALUE!</v>
      </c>
      <c r="H647" s="176" t="str">
        <f t="shared" si="204"/>
        <v/>
      </c>
      <c r="I647" s="27" t="str">
        <f t="shared" si="188"/>
        <v>3,0</v>
      </c>
      <c r="J647" s="208">
        <v>3</v>
      </c>
      <c r="K647" s="24" t="s">
        <v>797</v>
      </c>
      <c r="L647" s="2">
        <f t="shared" si="189"/>
        <v>0</v>
      </c>
      <c r="M647" s="5">
        <f t="shared" si="190"/>
        <v>3</v>
      </c>
      <c r="N647" s="196">
        <f t="shared" si="191"/>
        <v>0</v>
      </c>
      <c r="O647" s="196">
        <f t="shared" si="192"/>
        <v>0</v>
      </c>
      <c r="P647" s="17" t="str">
        <f t="shared" si="193"/>
        <v/>
      </c>
      <c r="Q647" s="16" t="str">
        <f t="shared" si="194"/>
        <v>n/a</v>
      </c>
      <c r="R647" s="10" t="e">
        <f t="shared" si="195"/>
        <v>#VALUE!</v>
      </c>
      <c r="S647" s="25">
        <f t="shared" si="196"/>
        <v>0</v>
      </c>
      <c r="T647" s="11">
        <f t="shared" si="197"/>
        <v>0</v>
      </c>
      <c r="U647" s="12" t="str">
        <f t="shared" si="198"/>
        <v xml:space="preserve"> </v>
      </c>
      <c r="V647" s="13">
        <f t="shared" si="199"/>
        <v>0</v>
      </c>
      <c r="W647" s="53">
        <f t="shared" si="200"/>
        <v>0</v>
      </c>
      <c r="X647" s="54">
        <f t="shared" si="201"/>
        <v>0</v>
      </c>
      <c r="Y647" s="15" t="str">
        <f t="shared" si="202"/>
        <v>-</v>
      </c>
      <c r="Z647" s="54" t="s">
        <v>797</v>
      </c>
      <c r="AA647" s="12">
        <v>0</v>
      </c>
      <c r="AB647" s="54" t="s">
        <v>797</v>
      </c>
      <c r="AC647" s="12">
        <v>0</v>
      </c>
      <c r="AD647" s="54" t="s">
        <v>797</v>
      </c>
      <c r="AE647" s="12">
        <v>0</v>
      </c>
      <c r="AF647" s="54" t="s">
        <v>797</v>
      </c>
      <c r="AG647" s="12">
        <v>0</v>
      </c>
      <c r="AH647" s="54" t="s">
        <v>797</v>
      </c>
      <c r="AI647" s="12">
        <v>0</v>
      </c>
      <c r="AJ647" s="54" t="s">
        <v>797</v>
      </c>
      <c r="AK647" s="12">
        <v>0</v>
      </c>
      <c r="AL647" s="54" t="s">
        <v>797</v>
      </c>
      <c r="AM647" s="12">
        <v>0</v>
      </c>
      <c r="AN647" s="54" t="s">
        <v>797</v>
      </c>
      <c r="AO647" s="12">
        <v>0</v>
      </c>
      <c r="AP647" s="183" t="s">
        <v>896</v>
      </c>
      <c r="AQ647" s="194">
        <v>3</v>
      </c>
      <c r="AR647" s="195" t="s">
        <v>797</v>
      </c>
      <c r="AS647" s="180">
        <v>0</v>
      </c>
      <c r="AT647" s="181">
        <v>3</v>
      </c>
      <c r="AU647" s="188">
        <v>0</v>
      </c>
      <c r="AV647" s="188">
        <v>0</v>
      </c>
      <c r="AW647" s="188" t="s">
        <v>797</v>
      </c>
      <c r="AX647" s="95" t="s">
        <v>897</v>
      </c>
      <c r="AY647" s="96" t="e">
        <v>#VALUE!</v>
      </c>
      <c r="AZ647" s="97">
        <v>0</v>
      </c>
    </row>
    <row r="648" spans="3:52" ht="15" customHeight="1" x14ac:dyDescent="0.25">
      <c r="C648" s="90">
        <f t="shared" si="203"/>
        <v>508</v>
      </c>
      <c r="D648" s="3" t="s">
        <v>638</v>
      </c>
      <c r="E648" s="225" t="str">
        <f>_xlfn.XLOOKUP(D648, '[1]Парный рейтинг'!$D$10:$D$826,'[1]Парный рейтинг'!$P$10:$P$826, "")</f>
        <v/>
      </c>
      <c r="F648" s="172" t="str">
        <f t="shared" ref="F648:F711" si="205">IF(COUNTA(E648)&gt;0, E648, I648)</f>
        <v/>
      </c>
      <c r="G648" s="207" t="e">
        <f t="shared" si="187"/>
        <v>#VALUE!</v>
      </c>
      <c r="H648" s="176" t="str">
        <f t="shared" si="204"/>
        <v/>
      </c>
      <c r="I648" s="27" t="str">
        <f t="shared" si="188"/>
        <v>3,0</v>
      </c>
      <c r="J648" s="208">
        <v>3</v>
      </c>
      <c r="K648" s="24" t="s">
        <v>797</v>
      </c>
      <c r="L648" s="2">
        <f t="shared" si="189"/>
        <v>0</v>
      </c>
      <c r="M648" s="5">
        <f t="shared" si="190"/>
        <v>3</v>
      </c>
      <c r="N648" s="196">
        <f t="shared" si="191"/>
        <v>0</v>
      </c>
      <c r="O648" s="196">
        <f t="shared" si="192"/>
        <v>0</v>
      </c>
      <c r="P648" s="17" t="str">
        <f t="shared" si="193"/>
        <v/>
      </c>
      <c r="Q648" s="16" t="str">
        <f t="shared" si="194"/>
        <v>n/a</v>
      </c>
      <c r="R648" s="10" t="e">
        <f t="shared" si="195"/>
        <v>#VALUE!</v>
      </c>
      <c r="S648" s="25">
        <f t="shared" si="196"/>
        <v>0</v>
      </c>
      <c r="T648" s="11">
        <f t="shared" si="197"/>
        <v>0</v>
      </c>
      <c r="U648" s="12" t="str">
        <f t="shared" si="198"/>
        <v xml:space="preserve"> </v>
      </c>
      <c r="V648" s="13">
        <f t="shared" si="199"/>
        <v>0</v>
      </c>
      <c r="W648" s="53">
        <f t="shared" si="200"/>
        <v>0</v>
      </c>
      <c r="X648" s="54">
        <f t="shared" si="201"/>
        <v>0</v>
      </c>
      <c r="Y648" s="15" t="str">
        <f t="shared" si="202"/>
        <v>-</v>
      </c>
      <c r="Z648" s="54" t="s">
        <v>797</v>
      </c>
      <c r="AA648" s="12">
        <v>0</v>
      </c>
      <c r="AB648" s="54" t="s">
        <v>797</v>
      </c>
      <c r="AC648" s="12">
        <v>0</v>
      </c>
      <c r="AD648" s="54" t="s">
        <v>797</v>
      </c>
      <c r="AE648" s="12">
        <v>0</v>
      </c>
      <c r="AF648" s="54" t="s">
        <v>797</v>
      </c>
      <c r="AG648" s="12">
        <v>0</v>
      </c>
      <c r="AH648" s="54" t="s">
        <v>797</v>
      </c>
      <c r="AI648" s="12">
        <v>0</v>
      </c>
      <c r="AJ648" s="54" t="s">
        <v>797</v>
      </c>
      <c r="AK648" s="12">
        <v>0</v>
      </c>
      <c r="AL648" s="54" t="s">
        <v>797</v>
      </c>
      <c r="AM648" s="12">
        <v>0</v>
      </c>
      <c r="AN648" s="54" t="s">
        <v>797</v>
      </c>
      <c r="AO648" s="12">
        <v>0</v>
      </c>
      <c r="AP648" s="183" t="s">
        <v>896</v>
      </c>
      <c r="AQ648" s="194">
        <v>3</v>
      </c>
      <c r="AR648" s="195" t="s">
        <v>797</v>
      </c>
      <c r="AS648" s="180">
        <v>0</v>
      </c>
      <c r="AT648" s="181">
        <v>3</v>
      </c>
      <c r="AU648" s="188">
        <v>0</v>
      </c>
      <c r="AV648" s="188">
        <v>0</v>
      </c>
      <c r="AW648" s="188" t="s">
        <v>797</v>
      </c>
      <c r="AX648" s="95" t="s">
        <v>897</v>
      </c>
      <c r="AY648" s="96" t="e">
        <v>#VALUE!</v>
      </c>
      <c r="AZ648" s="97">
        <v>0</v>
      </c>
    </row>
    <row r="649" spans="3:52" ht="15" customHeight="1" x14ac:dyDescent="0.25">
      <c r="C649" s="90">
        <f t="shared" si="203"/>
        <v>509</v>
      </c>
      <c r="D649" s="3" t="s">
        <v>360</v>
      </c>
      <c r="E649" s="225" t="str">
        <f>_xlfn.XLOOKUP(D649, '[1]Парный рейтинг'!$D$10:$D$826,'[1]Парный рейтинг'!$P$10:$P$826, "")</f>
        <v/>
      </c>
      <c r="F649" s="172" t="str">
        <f t="shared" si="205"/>
        <v/>
      </c>
      <c r="G649" s="207" t="e">
        <f t="shared" si="187"/>
        <v>#VALUE!</v>
      </c>
      <c r="H649" s="176" t="str">
        <f t="shared" si="204"/>
        <v/>
      </c>
      <c r="I649" s="27" t="str">
        <f t="shared" si="188"/>
        <v>3,0</v>
      </c>
      <c r="J649" s="208">
        <v>3</v>
      </c>
      <c r="K649" s="24" t="s">
        <v>797</v>
      </c>
      <c r="L649" s="2">
        <f t="shared" si="189"/>
        <v>0</v>
      </c>
      <c r="M649" s="5">
        <f t="shared" si="190"/>
        <v>3</v>
      </c>
      <c r="N649" s="196">
        <f t="shared" si="191"/>
        <v>0</v>
      </c>
      <c r="O649" s="196">
        <f t="shared" si="192"/>
        <v>0</v>
      </c>
      <c r="P649" s="17" t="str">
        <f t="shared" si="193"/>
        <v/>
      </c>
      <c r="Q649" s="16" t="str">
        <f t="shared" si="194"/>
        <v>n/a</v>
      </c>
      <c r="R649" s="10" t="e">
        <f t="shared" si="195"/>
        <v>#VALUE!</v>
      </c>
      <c r="S649" s="25">
        <f t="shared" si="196"/>
        <v>0</v>
      </c>
      <c r="T649" s="11">
        <f t="shared" si="197"/>
        <v>0</v>
      </c>
      <c r="U649" s="12" t="str">
        <f t="shared" si="198"/>
        <v xml:space="preserve"> </v>
      </c>
      <c r="V649" s="13">
        <f t="shared" si="199"/>
        <v>0</v>
      </c>
      <c r="W649" s="53">
        <f t="shared" si="200"/>
        <v>0</v>
      </c>
      <c r="X649" s="54">
        <f t="shared" si="201"/>
        <v>0</v>
      </c>
      <c r="Y649" s="15" t="str">
        <f t="shared" si="202"/>
        <v>-</v>
      </c>
      <c r="Z649" s="54" t="s">
        <v>797</v>
      </c>
      <c r="AA649" s="12">
        <v>0</v>
      </c>
      <c r="AB649" s="54" t="s">
        <v>797</v>
      </c>
      <c r="AC649" s="12">
        <v>0</v>
      </c>
      <c r="AD649" s="54" t="s">
        <v>797</v>
      </c>
      <c r="AE649" s="12">
        <v>0</v>
      </c>
      <c r="AF649" s="54" t="s">
        <v>797</v>
      </c>
      <c r="AG649" s="12">
        <v>0</v>
      </c>
      <c r="AH649" s="54" t="s">
        <v>797</v>
      </c>
      <c r="AI649" s="12">
        <v>0</v>
      </c>
      <c r="AJ649" s="54" t="s">
        <v>797</v>
      </c>
      <c r="AK649" s="12">
        <v>0</v>
      </c>
      <c r="AL649" s="54" t="s">
        <v>797</v>
      </c>
      <c r="AM649" s="12">
        <v>0</v>
      </c>
      <c r="AN649" s="54" t="s">
        <v>797</v>
      </c>
      <c r="AO649" s="12">
        <v>0</v>
      </c>
      <c r="AP649" s="183" t="s">
        <v>896</v>
      </c>
      <c r="AQ649" s="194">
        <v>3</v>
      </c>
      <c r="AR649" s="195" t="s">
        <v>797</v>
      </c>
      <c r="AS649" s="180">
        <v>0</v>
      </c>
      <c r="AT649" s="181">
        <v>3</v>
      </c>
      <c r="AU649" s="188">
        <v>0</v>
      </c>
      <c r="AV649" s="188">
        <v>0</v>
      </c>
      <c r="AW649" s="188" t="s">
        <v>797</v>
      </c>
      <c r="AX649" s="95" t="s">
        <v>897</v>
      </c>
      <c r="AY649" s="96" t="e">
        <v>#VALUE!</v>
      </c>
      <c r="AZ649" s="97">
        <v>0</v>
      </c>
    </row>
    <row r="650" spans="3:52" ht="15" customHeight="1" x14ac:dyDescent="0.25">
      <c r="C650" s="90">
        <f t="shared" si="203"/>
        <v>510</v>
      </c>
      <c r="D650" s="3" t="s">
        <v>639</v>
      </c>
      <c r="E650" s="225" t="str">
        <f>_xlfn.XLOOKUP(D650, '[1]Парный рейтинг'!$D$10:$D$826,'[1]Парный рейтинг'!$P$10:$P$826, "")</f>
        <v/>
      </c>
      <c r="F650" s="172" t="str">
        <f t="shared" si="205"/>
        <v/>
      </c>
      <c r="G650" s="207" t="e">
        <f t="shared" ref="G650:G713" si="206">LEFT(F650, FIND("*", F650&amp;"*")-1)*1</f>
        <v>#VALUE!</v>
      </c>
      <c r="H650" s="176" t="str">
        <f t="shared" si="204"/>
        <v/>
      </c>
      <c r="I650" s="27" t="str">
        <f t="shared" ref="I650:I713" si="207">TEXT(J650,"0,0") &amp; K650</f>
        <v>3,0</v>
      </c>
      <c r="J650" s="208">
        <v>3</v>
      </c>
      <c r="K650" s="24" t="s">
        <v>797</v>
      </c>
      <c r="L650" s="2">
        <f t="shared" ref="L650:L713" si="208">IF(S650&gt;0,1,0)</f>
        <v>0</v>
      </c>
      <c r="M650" s="5">
        <f t="shared" ref="M650:M713" si="209">IF(K650="",J650,J650+0.1)</f>
        <v>3</v>
      </c>
      <c r="N650" s="196">
        <f t="shared" ref="N650:N713" si="210">J650-AQ650</f>
        <v>0</v>
      </c>
      <c r="O650" s="196">
        <f t="shared" ref="O650:O713" si="211">IF(K650="",0,1)-IF(AR650="",0,1)</f>
        <v>0</v>
      </c>
      <c r="P650" s="17" t="str">
        <f t="shared" ref="P650:P713" si="212">_xlfn.TEXTJOIN(,TRUE,
  IF(N650&lt;&gt;0,IF(N650&gt;0,"+","–"),""),
  IF(N650&lt;&gt;0,TEXT(TRUNC(ABS(N650)/0.5)*0.5,"0,0"),""),
  IF(O650&lt;&gt;0,IF(O650&gt;0," +"," –"),""),
  IF(O650&lt;&gt;0,"*","")
)</f>
        <v/>
      </c>
      <c r="Q650" s="16" t="str">
        <f t="shared" ref="Q650:Q713" si="213">IF(S650 &gt; 0, Q649+1, "n/a")</f>
        <v>n/a</v>
      </c>
      <c r="R650" s="10" t="e">
        <f t="shared" ref="R650:R713" si="214">IF(AX650=0," ",IF(AX650-Q650=0," ",AX650-Q650))</f>
        <v>#VALUE!</v>
      </c>
      <c r="S650" s="25">
        <f t="shared" ref="S650:S713" si="215">AC650+AE650+AG650+AI650+AK650+AM650+AO650+AA650</f>
        <v>0</v>
      </c>
      <c r="T650" s="11">
        <f t="shared" ref="T650:T713" si="216">S650-AZ650</f>
        <v>0</v>
      </c>
      <c r="U650" s="12" t="str">
        <f t="shared" ref="U650:U713" si="217">IF(SUMIF(Z650:AO650,"&lt;0")&lt;&gt;0,SUMIF(Z650:AO650,"&lt;0")*(-1)," ")</f>
        <v xml:space="preserve"> </v>
      </c>
      <c r="V650" s="13">
        <f t="shared" ref="V650:V713" si="218">AC650+AE650+AG650+AI650+AK650+AM650+AO650+AA650</f>
        <v>0</v>
      </c>
      <c r="W650" s="53">
        <f t="shared" ref="W650:W713" si="219">V650-AZ650</f>
        <v>0</v>
      </c>
      <c r="X650" s="54">
        <f t="shared" ref="X650:X713" si="220">ROUNDUP(COUNTIF(Z650:AO650,"&gt; 0")/2,0)</f>
        <v>0</v>
      </c>
      <c r="Y650" s="15" t="str">
        <f t="shared" ref="Y650:Y713" si="221">IF(X650=0,"-",IF(X650-AZ650&gt;8,S650/(8+AZ650),S650/X650))</f>
        <v>-</v>
      </c>
      <c r="Z650" s="54" t="s">
        <v>797</v>
      </c>
      <c r="AA650" s="12">
        <v>0</v>
      </c>
      <c r="AB650" s="54" t="s">
        <v>797</v>
      </c>
      <c r="AC650" s="12">
        <v>0</v>
      </c>
      <c r="AD650" s="54" t="s">
        <v>797</v>
      </c>
      <c r="AE650" s="12">
        <v>0</v>
      </c>
      <c r="AF650" s="54" t="s">
        <v>797</v>
      </c>
      <c r="AG650" s="12">
        <v>0</v>
      </c>
      <c r="AH650" s="54" t="s">
        <v>797</v>
      </c>
      <c r="AI650" s="12">
        <v>0</v>
      </c>
      <c r="AJ650" s="54" t="s">
        <v>797</v>
      </c>
      <c r="AK650" s="12">
        <v>0</v>
      </c>
      <c r="AL650" s="54" t="s">
        <v>797</v>
      </c>
      <c r="AM650" s="12">
        <v>0</v>
      </c>
      <c r="AN650" s="54" t="s">
        <v>797</v>
      </c>
      <c r="AO650" s="12">
        <v>0</v>
      </c>
      <c r="AP650" s="183" t="s">
        <v>896</v>
      </c>
      <c r="AQ650" s="194">
        <v>3</v>
      </c>
      <c r="AR650" s="195" t="s">
        <v>797</v>
      </c>
      <c r="AS650" s="180">
        <v>0</v>
      </c>
      <c r="AT650" s="181">
        <v>3</v>
      </c>
      <c r="AU650" s="188">
        <v>0</v>
      </c>
      <c r="AV650" s="188">
        <v>0</v>
      </c>
      <c r="AW650" s="188" t="s">
        <v>797</v>
      </c>
      <c r="AX650" s="95" t="s">
        <v>897</v>
      </c>
      <c r="AY650" s="96" t="e">
        <v>#VALUE!</v>
      </c>
      <c r="AZ650" s="97">
        <v>0</v>
      </c>
    </row>
    <row r="651" spans="3:52" ht="15" customHeight="1" x14ac:dyDescent="0.25">
      <c r="C651" s="90">
        <f t="shared" si="203"/>
        <v>511</v>
      </c>
      <c r="D651" s="3" t="s">
        <v>495</v>
      </c>
      <c r="E651" s="225" t="str">
        <f>_xlfn.XLOOKUP(D651, '[1]Парный рейтинг'!$D$10:$D$826,'[1]Парный рейтинг'!$P$10:$P$826, "")</f>
        <v/>
      </c>
      <c r="F651" s="172" t="str">
        <f t="shared" si="205"/>
        <v/>
      </c>
      <c r="G651" s="207" t="e">
        <f t="shared" si="206"/>
        <v>#VALUE!</v>
      </c>
      <c r="H651" s="176" t="str">
        <f t="shared" si="204"/>
        <v/>
      </c>
      <c r="I651" s="27" t="str">
        <f t="shared" si="207"/>
        <v>3,0</v>
      </c>
      <c r="J651" s="208">
        <v>3</v>
      </c>
      <c r="K651" s="24" t="s">
        <v>797</v>
      </c>
      <c r="L651" s="2">
        <f t="shared" si="208"/>
        <v>0</v>
      </c>
      <c r="M651" s="5">
        <f t="shared" si="209"/>
        <v>3</v>
      </c>
      <c r="N651" s="196">
        <f t="shared" si="210"/>
        <v>0</v>
      </c>
      <c r="O651" s="196">
        <f t="shared" si="211"/>
        <v>0</v>
      </c>
      <c r="P651" s="17" t="str">
        <f t="shared" si="212"/>
        <v/>
      </c>
      <c r="Q651" s="16" t="str">
        <f t="shared" si="213"/>
        <v>n/a</v>
      </c>
      <c r="R651" s="10" t="e">
        <f t="shared" si="214"/>
        <v>#VALUE!</v>
      </c>
      <c r="S651" s="25">
        <f t="shared" si="215"/>
        <v>0</v>
      </c>
      <c r="T651" s="11">
        <f t="shared" si="216"/>
        <v>0</v>
      </c>
      <c r="U651" s="12" t="str">
        <f t="shared" si="217"/>
        <v xml:space="preserve"> </v>
      </c>
      <c r="V651" s="13">
        <f t="shared" si="218"/>
        <v>0</v>
      </c>
      <c r="W651" s="53">
        <f t="shared" si="219"/>
        <v>0</v>
      </c>
      <c r="X651" s="54">
        <f t="shared" si="220"/>
        <v>0</v>
      </c>
      <c r="Y651" s="15" t="str">
        <f t="shared" si="221"/>
        <v>-</v>
      </c>
      <c r="Z651" s="54" t="s">
        <v>797</v>
      </c>
      <c r="AA651" s="12">
        <v>0</v>
      </c>
      <c r="AB651" s="54" t="s">
        <v>797</v>
      </c>
      <c r="AC651" s="12">
        <v>0</v>
      </c>
      <c r="AD651" s="54" t="s">
        <v>797</v>
      </c>
      <c r="AE651" s="12">
        <v>0</v>
      </c>
      <c r="AF651" s="54" t="s">
        <v>797</v>
      </c>
      <c r="AG651" s="12">
        <v>0</v>
      </c>
      <c r="AH651" s="54" t="s">
        <v>797</v>
      </c>
      <c r="AI651" s="12">
        <v>0</v>
      </c>
      <c r="AJ651" s="54" t="s">
        <v>797</v>
      </c>
      <c r="AK651" s="12">
        <v>0</v>
      </c>
      <c r="AL651" s="54" t="s">
        <v>797</v>
      </c>
      <c r="AM651" s="12">
        <v>0</v>
      </c>
      <c r="AN651" s="54" t="s">
        <v>797</v>
      </c>
      <c r="AO651" s="12">
        <v>0</v>
      </c>
      <c r="AP651" s="183" t="s">
        <v>896</v>
      </c>
      <c r="AQ651" s="194">
        <v>3</v>
      </c>
      <c r="AR651" s="195" t="s">
        <v>797</v>
      </c>
      <c r="AS651" s="180">
        <v>0</v>
      </c>
      <c r="AT651" s="181">
        <v>3</v>
      </c>
      <c r="AU651" s="188">
        <v>0</v>
      </c>
      <c r="AV651" s="188">
        <v>0</v>
      </c>
      <c r="AW651" s="188" t="s">
        <v>797</v>
      </c>
      <c r="AX651" s="95" t="s">
        <v>897</v>
      </c>
      <c r="AY651" s="96" t="e">
        <v>#VALUE!</v>
      </c>
      <c r="AZ651" s="97">
        <v>0</v>
      </c>
    </row>
    <row r="652" spans="3:52" ht="15" customHeight="1" x14ac:dyDescent="0.25">
      <c r="C652" s="90">
        <f t="shared" si="203"/>
        <v>512</v>
      </c>
      <c r="D652" s="3" t="s">
        <v>640</v>
      </c>
      <c r="E652" s="225" t="str">
        <f>_xlfn.XLOOKUP(D652, '[1]Парный рейтинг'!$D$10:$D$826,'[1]Парный рейтинг'!$P$10:$P$826, "")</f>
        <v/>
      </c>
      <c r="F652" s="172" t="str">
        <f t="shared" si="205"/>
        <v/>
      </c>
      <c r="G652" s="207" t="e">
        <f t="shared" si="206"/>
        <v>#VALUE!</v>
      </c>
      <c r="H652" s="176" t="str">
        <f t="shared" si="204"/>
        <v/>
      </c>
      <c r="I652" s="27" t="str">
        <f t="shared" si="207"/>
        <v>3,0</v>
      </c>
      <c r="J652" s="208">
        <v>3</v>
      </c>
      <c r="K652" s="24" t="s">
        <v>797</v>
      </c>
      <c r="L652" s="2">
        <f t="shared" si="208"/>
        <v>0</v>
      </c>
      <c r="M652" s="5">
        <f t="shared" si="209"/>
        <v>3</v>
      </c>
      <c r="N652" s="196">
        <f t="shared" si="210"/>
        <v>0</v>
      </c>
      <c r="O652" s="196">
        <f t="shared" si="211"/>
        <v>0</v>
      </c>
      <c r="P652" s="17" t="str">
        <f t="shared" si="212"/>
        <v/>
      </c>
      <c r="Q652" s="16" t="str">
        <f t="shared" si="213"/>
        <v>n/a</v>
      </c>
      <c r="R652" s="10" t="e">
        <f t="shared" si="214"/>
        <v>#VALUE!</v>
      </c>
      <c r="S652" s="25">
        <f t="shared" si="215"/>
        <v>0</v>
      </c>
      <c r="T652" s="11">
        <f t="shared" si="216"/>
        <v>0</v>
      </c>
      <c r="U652" s="12" t="str">
        <f t="shared" si="217"/>
        <v xml:space="preserve"> </v>
      </c>
      <c r="V652" s="13">
        <f t="shared" si="218"/>
        <v>0</v>
      </c>
      <c r="W652" s="53">
        <f t="shared" si="219"/>
        <v>0</v>
      </c>
      <c r="X652" s="54">
        <f t="shared" si="220"/>
        <v>0</v>
      </c>
      <c r="Y652" s="15" t="str">
        <f t="shared" si="221"/>
        <v>-</v>
      </c>
      <c r="Z652" s="54" t="s">
        <v>797</v>
      </c>
      <c r="AA652" s="12">
        <v>0</v>
      </c>
      <c r="AB652" s="54" t="s">
        <v>797</v>
      </c>
      <c r="AC652" s="12">
        <v>0</v>
      </c>
      <c r="AD652" s="54" t="s">
        <v>797</v>
      </c>
      <c r="AE652" s="12">
        <v>0</v>
      </c>
      <c r="AF652" s="54" t="s">
        <v>797</v>
      </c>
      <c r="AG652" s="12">
        <v>0</v>
      </c>
      <c r="AH652" s="54" t="s">
        <v>797</v>
      </c>
      <c r="AI652" s="12">
        <v>0</v>
      </c>
      <c r="AJ652" s="54" t="s">
        <v>797</v>
      </c>
      <c r="AK652" s="12">
        <v>0</v>
      </c>
      <c r="AL652" s="54" t="s">
        <v>797</v>
      </c>
      <c r="AM652" s="12">
        <v>0</v>
      </c>
      <c r="AN652" s="54" t="s">
        <v>797</v>
      </c>
      <c r="AO652" s="12">
        <v>0</v>
      </c>
      <c r="AP652" s="183" t="s">
        <v>896</v>
      </c>
      <c r="AQ652" s="194">
        <v>3</v>
      </c>
      <c r="AR652" s="195" t="s">
        <v>797</v>
      </c>
      <c r="AS652" s="180">
        <v>0</v>
      </c>
      <c r="AT652" s="181">
        <v>3</v>
      </c>
      <c r="AU652" s="188">
        <v>0</v>
      </c>
      <c r="AV652" s="188">
        <v>0</v>
      </c>
      <c r="AW652" s="188" t="s">
        <v>797</v>
      </c>
      <c r="AX652" s="95" t="s">
        <v>897</v>
      </c>
      <c r="AY652" s="96" t="e">
        <v>#VALUE!</v>
      </c>
      <c r="AZ652" s="97">
        <v>0</v>
      </c>
    </row>
    <row r="653" spans="3:52" ht="15" customHeight="1" x14ac:dyDescent="0.25">
      <c r="C653" s="90">
        <f t="shared" si="203"/>
        <v>513</v>
      </c>
      <c r="D653" s="3" t="s">
        <v>339</v>
      </c>
      <c r="E653" s="225" t="str">
        <f>_xlfn.XLOOKUP(D653, '[1]Парный рейтинг'!$D$10:$D$826,'[1]Парный рейтинг'!$P$10:$P$826, "")</f>
        <v/>
      </c>
      <c r="F653" s="172" t="str">
        <f t="shared" si="205"/>
        <v/>
      </c>
      <c r="G653" s="207" t="e">
        <f t="shared" si="206"/>
        <v>#VALUE!</v>
      </c>
      <c r="H653" s="176" t="str">
        <f t="shared" si="204"/>
        <v/>
      </c>
      <c r="I653" s="27" t="str">
        <f t="shared" si="207"/>
        <v>3,0</v>
      </c>
      <c r="J653" s="208">
        <v>3</v>
      </c>
      <c r="K653" s="24" t="s">
        <v>797</v>
      </c>
      <c r="L653" s="2">
        <f t="shared" si="208"/>
        <v>0</v>
      </c>
      <c r="M653" s="5">
        <f t="shared" si="209"/>
        <v>3</v>
      </c>
      <c r="N653" s="196">
        <f t="shared" si="210"/>
        <v>0</v>
      </c>
      <c r="O653" s="196">
        <f t="shared" si="211"/>
        <v>0</v>
      </c>
      <c r="P653" s="17" t="str">
        <f t="shared" si="212"/>
        <v/>
      </c>
      <c r="Q653" s="16" t="str">
        <f t="shared" si="213"/>
        <v>n/a</v>
      </c>
      <c r="R653" s="10" t="e">
        <f t="shared" si="214"/>
        <v>#VALUE!</v>
      </c>
      <c r="S653" s="25">
        <f t="shared" si="215"/>
        <v>0</v>
      </c>
      <c r="T653" s="11">
        <f t="shared" si="216"/>
        <v>0</v>
      </c>
      <c r="U653" s="12" t="str">
        <f t="shared" si="217"/>
        <v xml:space="preserve"> </v>
      </c>
      <c r="V653" s="13">
        <f t="shared" si="218"/>
        <v>0</v>
      </c>
      <c r="W653" s="53">
        <f t="shared" si="219"/>
        <v>0</v>
      </c>
      <c r="X653" s="54">
        <f t="shared" si="220"/>
        <v>0</v>
      </c>
      <c r="Y653" s="15" t="str">
        <f t="shared" si="221"/>
        <v>-</v>
      </c>
      <c r="Z653" s="54" t="s">
        <v>797</v>
      </c>
      <c r="AA653" s="12">
        <v>0</v>
      </c>
      <c r="AB653" s="54" t="s">
        <v>797</v>
      </c>
      <c r="AC653" s="12">
        <v>0</v>
      </c>
      <c r="AD653" s="54" t="s">
        <v>797</v>
      </c>
      <c r="AE653" s="12">
        <v>0</v>
      </c>
      <c r="AF653" s="54" t="s">
        <v>797</v>
      </c>
      <c r="AG653" s="12">
        <v>0</v>
      </c>
      <c r="AH653" s="54" t="s">
        <v>797</v>
      </c>
      <c r="AI653" s="12">
        <v>0</v>
      </c>
      <c r="AJ653" s="54" t="s">
        <v>797</v>
      </c>
      <c r="AK653" s="12">
        <v>0</v>
      </c>
      <c r="AL653" s="54" t="s">
        <v>797</v>
      </c>
      <c r="AM653" s="12">
        <v>0</v>
      </c>
      <c r="AN653" s="54" t="s">
        <v>797</v>
      </c>
      <c r="AO653" s="12">
        <v>0</v>
      </c>
      <c r="AP653" s="183" t="s">
        <v>896</v>
      </c>
      <c r="AQ653" s="194">
        <v>3</v>
      </c>
      <c r="AR653" s="195" t="s">
        <v>797</v>
      </c>
      <c r="AS653" s="180">
        <v>0</v>
      </c>
      <c r="AT653" s="181">
        <v>3</v>
      </c>
      <c r="AU653" s="188">
        <v>0</v>
      </c>
      <c r="AV653" s="188">
        <v>0</v>
      </c>
      <c r="AW653" s="188" t="s">
        <v>797</v>
      </c>
      <c r="AX653" s="95" t="s">
        <v>897</v>
      </c>
      <c r="AY653" s="96" t="e">
        <v>#VALUE!</v>
      </c>
      <c r="AZ653" s="97">
        <v>0</v>
      </c>
    </row>
    <row r="654" spans="3:52" ht="15" customHeight="1" x14ac:dyDescent="0.25">
      <c r="C654" s="90">
        <f t="shared" si="203"/>
        <v>514</v>
      </c>
      <c r="D654" s="3" t="s">
        <v>641</v>
      </c>
      <c r="E654" s="225" t="str">
        <f>_xlfn.XLOOKUP(D654, '[1]Парный рейтинг'!$D$10:$D$826,'[1]Парный рейтинг'!$P$10:$P$826, "")</f>
        <v/>
      </c>
      <c r="F654" s="172" t="str">
        <f t="shared" si="205"/>
        <v/>
      </c>
      <c r="G654" s="207" t="e">
        <f t="shared" si="206"/>
        <v>#VALUE!</v>
      </c>
      <c r="H654" s="176" t="str">
        <f t="shared" si="204"/>
        <v/>
      </c>
      <c r="I654" s="27" t="str">
        <f t="shared" si="207"/>
        <v>3,0</v>
      </c>
      <c r="J654" s="208">
        <v>3</v>
      </c>
      <c r="K654" s="24" t="s">
        <v>797</v>
      </c>
      <c r="L654" s="2">
        <f t="shared" si="208"/>
        <v>0</v>
      </c>
      <c r="M654" s="5">
        <f t="shared" si="209"/>
        <v>3</v>
      </c>
      <c r="N654" s="196">
        <f t="shared" si="210"/>
        <v>0</v>
      </c>
      <c r="O654" s="196">
        <f t="shared" si="211"/>
        <v>0</v>
      </c>
      <c r="P654" s="17" t="str">
        <f t="shared" si="212"/>
        <v/>
      </c>
      <c r="Q654" s="16" t="str">
        <f t="shared" si="213"/>
        <v>n/a</v>
      </c>
      <c r="R654" s="10" t="e">
        <f t="shared" si="214"/>
        <v>#VALUE!</v>
      </c>
      <c r="S654" s="25">
        <f t="shared" si="215"/>
        <v>0</v>
      </c>
      <c r="T654" s="11">
        <f t="shared" si="216"/>
        <v>0</v>
      </c>
      <c r="U654" s="12" t="str">
        <f t="shared" si="217"/>
        <v xml:space="preserve"> </v>
      </c>
      <c r="V654" s="13">
        <f t="shared" si="218"/>
        <v>0</v>
      </c>
      <c r="W654" s="53">
        <f t="shared" si="219"/>
        <v>0</v>
      </c>
      <c r="X654" s="54">
        <f t="shared" si="220"/>
        <v>0</v>
      </c>
      <c r="Y654" s="15" t="str">
        <f t="shared" si="221"/>
        <v>-</v>
      </c>
      <c r="Z654" s="54" t="s">
        <v>797</v>
      </c>
      <c r="AA654" s="12">
        <v>0</v>
      </c>
      <c r="AB654" s="54" t="s">
        <v>797</v>
      </c>
      <c r="AC654" s="12">
        <v>0</v>
      </c>
      <c r="AD654" s="54" t="s">
        <v>797</v>
      </c>
      <c r="AE654" s="12">
        <v>0</v>
      </c>
      <c r="AF654" s="54" t="s">
        <v>797</v>
      </c>
      <c r="AG654" s="12">
        <v>0</v>
      </c>
      <c r="AH654" s="54" t="s">
        <v>797</v>
      </c>
      <c r="AI654" s="12">
        <v>0</v>
      </c>
      <c r="AJ654" s="54" t="s">
        <v>797</v>
      </c>
      <c r="AK654" s="12">
        <v>0</v>
      </c>
      <c r="AL654" s="54" t="s">
        <v>797</v>
      </c>
      <c r="AM654" s="12">
        <v>0</v>
      </c>
      <c r="AN654" s="54" t="s">
        <v>797</v>
      </c>
      <c r="AO654" s="12">
        <v>0</v>
      </c>
      <c r="AP654" s="183" t="s">
        <v>896</v>
      </c>
      <c r="AQ654" s="194">
        <v>3</v>
      </c>
      <c r="AR654" s="195" t="s">
        <v>797</v>
      </c>
      <c r="AS654" s="180">
        <v>0</v>
      </c>
      <c r="AT654" s="181">
        <v>3</v>
      </c>
      <c r="AU654" s="188">
        <v>0</v>
      </c>
      <c r="AV654" s="188">
        <v>0</v>
      </c>
      <c r="AW654" s="188" t="s">
        <v>797</v>
      </c>
      <c r="AX654" s="95" t="s">
        <v>897</v>
      </c>
      <c r="AY654" s="96" t="e">
        <v>#VALUE!</v>
      </c>
      <c r="AZ654" s="97">
        <v>0</v>
      </c>
    </row>
    <row r="655" spans="3:52" ht="15" customHeight="1" x14ac:dyDescent="0.25">
      <c r="C655" s="90">
        <f t="shared" si="203"/>
        <v>515</v>
      </c>
      <c r="D655" s="3" t="s">
        <v>417</v>
      </c>
      <c r="E655" s="225" t="str">
        <f>_xlfn.XLOOKUP(D655, '[1]Парный рейтинг'!$D$10:$D$826,'[1]Парный рейтинг'!$P$10:$P$826, "")</f>
        <v/>
      </c>
      <c r="F655" s="172" t="str">
        <f t="shared" si="205"/>
        <v/>
      </c>
      <c r="G655" s="207" t="e">
        <f t="shared" si="206"/>
        <v>#VALUE!</v>
      </c>
      <c r="H655" s="176" t="str">
        <f t="shared" si="204"/>
        <v/>
      </c>
      <c r="I655" s="27" t="str">
        <f t="shared" si="207"/>
        <v>3,0</v>
      </c>
      <c r="J655" s="208">
        <v>3</v>
      </c>
      <c r="K655" s="24" t="s">
        <v>797</v>
      </c>
      <c r="L655" s="2">
        <f t="shared" si="208"/>
        <v>0</v>
      </c>
      <c r="M655" s="5">
        <f t="shared" si="209"/>
        <v>3</v>
      </c>
      <c r="N655" s="196">
        <f t="shared" si="210"/>
        <v>0</v>
      </c>
      <c r="O655" s="196">
        <f t="shared" si="211"/>
        <v>0</v>
      </c>
      <c r="P655" s="17" t="str">
        <f t="shared" si="212"/>
        <v/>
      </c>
      <c r="Q655" s="16" t="str">
        <f t="shared" si="213"/>
        <v>n/a</v>
      </c>
      <c r="R655" s="10" t="e">
        <f t="shared" si="214"/>
        <v>#VALUE!</v>
      </c>
      <c r="S655" s="25">
        <f t="shared" si="215"/>
        <v>0</v>
      </c>
      <c r="T655" s="11">
        <f t="shared" si="216"/>
        <v>0</v>
      </c>
      <c r="U655" s="12" t="str">
        <f t="shared" si="217"/>
        <v xml:space="preserve"> </v>
      </c>
      <c r="V655" s="13">
        <f t="shared" si="218"/>
        <v>0</v>
      </c>
      <c r="W655" s="53">
        <f t="shared" si="219"/>
        <v>0</v>
      </c>
      <c r="X655" s="54">
        <f t="shared" si="220"/>
        <v>0</v>
      </c>
      <c r="Y655" s="15" t="str">
        <f t="shared" si="221"/>
        <v>-</v>
      </c>
      <c r="Z655" s="54" t="s">
        <v>797</v>
      </c>
      <c r="AA655" s="12">
        <v>0</v>
      </c>
      <c r="AB655" s="54" t="s">
        <v>797</v>
      </c>
      <c r="AC655" s="12">
        <v>0</v>
      </c>
      <c r="AD655" s="54" t="s">
        <v>797</v>
      </c>
      <c r="AE655" s="12">
        <v>0</v>
      </c>
      <c r="AF655" s="54" t="s">
        <v>797</v>
      </c>
      <c r="AG655" s="12">
        <v>0</v>
      </c>
      <c r="AH655" s="54" t="s">
        <v>797</v>
      </c>
      <c r="AI655" s="12">
        <v>0</v>
      </c>
      <c r="AJ655" s="54" t="s">
        <v>797</v>
      </c>
      <c r="AK655" s="12">
        <v>0</v>
      </c>
      <c r="AL655" s="54" t="s">
        <v>797</v>
      </c>
      <c r="AM655" s="12">
        <v>0</v>
      </c>
      <c r="AN655" s="54" t="s">
        <v>797</v>
      </c>
      <c r="AO655" s="12">
        <v>0</v>
      </c>
      <c r="AP655" s="183" t="s">
        <v>896</v>
      </c>
      <c r="AQ655" s="194">
        <v>3</v>
      </c>
      <c r="AR655" s="195" t="s">
        <v>797</v>
      </c>
      <c r="AS655" s="180">
        <v>0</v>
      </c>
      <c r="AT655" s="181">
        <v>3</v>
      </c>
      <c r="AU655" s="188">
        <v>0</v>
      </c>
      <c r="AV655" s="188">
        <v>0</v>
      </c>
      <c r="AW655" s="188" t="s">
        <v>797</v>
      </c>
      <c r="AX655" s="95" t="s">
        <v>897</v>
      </c>
      <c r="AY655" s="96" t="e">
        <v>#VALUE!</v>
      </c>
      <c r="AZ655" s="97">
        <v>0</v>
      </c>
    </row>
    <row r="656" spans="3:52" ht="15" customHeight="1" x14ac:dyDescent="0.25">
      <c r="C656" s="90">
        <f t="shared" si="203"/>
        <v>516</v>
      </c>
      <c r="D656" s="3" t="s">
        <v>338</v>
      </c>
      <c r="E656" s="225" t="str">
        <f>_xlfn.XLOOKUP(D656, '[1]Парный рейтинг'!$D$10:$D$826,'[1]Парный рейтинг'!$P$10:$P$826, "")</f>
        <v/>
      </c>
      <c r="F656" s="172" t="str">
        <f t="shared" si="205"/>
        <v/>
      </c>
      <c r="G656" s="207" t="e">
        <f t="shared" si="206"/>
        <v>#VALUE!</v>
      </c>
      <c r="H656" s="176" t="str">
        <f t="shared" si="204"/>
        <v/>
      </c>
      <c r="I656" s="27" t="str">
        <f t="shared" si="207"/>
        <v>3,0</v>
      </c>
      <c r="J656" s="208">
        <v>3</v>
      </c>
      <c r="K656" s="24" t="s">
        <v>797</v>
      </c>
      <c r="L656" s="2">
        <f t="shared" si="208"/>
        <v>0</v>
      </c>
      <c r="M656" s="5">
        <f t="shared" si="209"/>
        <v>3</v>
      </c>
      <c r="N656" s="196">
        <f t="shared" si="210"/>
        <v>0</v>
      </c>
      <c r="O656" s="196">
        <f t="shared" si="211"/>
        <v>0</v>
      </c>
      <c r="P656" s="17" t="str">
        <f t="shared" si="212"/>
        <v/>
      </c>
      <c r="Q656" s="16" t="str">
        <f t="shared" si="213"/>
        <v>n/a</v>
      </c>
      <c r="R656" s="10" t="e">
        <f t="shared" si="214"/>
        <v>#VALUE!</v>
      </c>
      <c r="S656" s="25">
        <f t="shared" si="215"/>
        <v>0</v>
      </c>
      <c r="T656" s="11">
        <f t="shared" si="216"/>
        <v>0</v>
      </c>
      <c r="U656" s="12" t="str">
        <f t="shared" si="217"/>
        <v xml:space="preserve"> </v>
      </c>
      <c r="V656" s="13">
        <f t="shared" si="218"/>
        <v>0</v>
      </c>
      <c r="W656" s="53">
        <f t="shared" si="219"/>
        <v>0</v>
      </c>
      <c r="X656" s="54">
        <f t="shared" si="220"/>
        <v>0</v>
      </c>
      <c r="Y656" s="15" t="str">
        <f t="shared" si="221"/>
        <v>-</v>
      </c>
      <c r="Z656" s="54" t="s">
        <v>797</v>
      </c>
      <c r="AA656" s="12">
        <v>0</v>
      </c>
      <c r="AB656" s="54" t="s">
        <v>797</v>
      </c>
      <c r="AC656" s="12">
        <v>0</v>
      </c>
      <c r="AD656" s="54" t="s">
        <v>797</v>
      </c>
      <c r="AE656" s="12">
        <v>0</v>
      </c>
      <c r="AF656" s="54" t="s">
        <v>797</v>
      </c>
      <c r="AG656" s="12">
        <v>0</v>
      </c>
      <c r="AH656" s="54" t="s">
        <v>797</v>
      </c>
      <c r="AI656" s="12">
        <v>0</v>
      </c>
      <c r="AJ656" s="54" t="s">
        <v>797</v>
      </c>
      <c r="AK656" s="12">
        <v>0</v>
      </c>
      <c r="AL656" s="54" t="s">
        <v>797</v>
      </c>
      <c r="AM656" s="12">
        <v>0</v>
      </c>
      <c r="AN656" s="54" t="s">
        <v>797</v>
      </c>
      <c r="AO656" s="12">
        <v>0</v>
      </c>
      <c r="AP656" s="183" t="s">
        <v>896</v>
      </c>
      <c r="AQ656" s="194">
        <v>3</v>
      </c>
      <c r="AR656" s="195" t="s">
        <v>797</v>
      </c>
      <c r="AS656" s="180">
        <v>0</v>
      </c>
      <c r="AT656" s="181">
        <v>3</v>
      </c>
      <c r="AU656" s="188">
        <v>0</v>
      </c>
      <c r="AV656" s="188">
        <v>0</v>
      </c>
      <c r="AW656" s="188" t="s">
        <v>797</v>
      </c>
      <c r="AX656" s="95" t="s">
        <v>897</v>
      </c>
      <c r="AY656" s="96" t="e">
        <v>#VALUE!</v>
      </c>
      <c r="AZ656" s="97">
        <v>0</v>
      </c>
    </row>
    <row r="657" spans="3:52" ht="15" customHeight="1" x14ac:dyDescent="0.25">
      <c r="C657" s="90">
        <f t="shared" si="203"/>
        <v>517</v>
      </c>
      <c r="D657" s="3" t="s">
        <v>643</v>
      </c>
      <c r="E657" s="225" t="str">
        <f>_xlfn.XLOOKUP(D657, '[1]Парный рейтинг'!$D$10:$D$826,'[1]Парный рейтинг'!$P$10:$P$826, "")</f>
        <v/>
      </c>
      <c r="F657" s="172" t="str">
        <f t="shared" si="205"/>
        <v/>
      </c>
      <c r="G657" s="207" t="e">
        <f t="shared" si="206"/>
        <v>#VALUE!</v>
      </c>
      <c r="H657" s="176" t="str">
        <f t="shared" si="204"/>
        <v/>
      </c>
      <c r="I657" s="27" t="str">
        <f t="shared" si="207"/>
        <v>3,0</v>
      </c>
      <c r="J657" s="208">
        <v>3</v>
      </c>
      <c r="K657" s="24" t="s">
        <v>797</v>
      </c>
      <c r="L657" s="2">
        <f t="shared" si="208"/>
        <v>0</v>
      </c>
      <c r="M657" s="5">
        <f t="shared" si="209"/>
        <v>3</v>
      </c>
      <c r="N657" s="196">
        <f t="shared" si="210"/>
        <v>0</v>
      </c>
      <c r="O657" s="196">
        <f t="shared" si="211"/>
        <v>0</v>
      </c>
      <c r="P657" s="17" t="str">
        <f t="shared" si="212"/>
        <v/>
      </c>
      <c r="Q657" s="16" t="str">
        <f t="shared" si="213"/>
        <v>n/a</v>
      </c>
      <c r="R657" s="10" t="e">
        <f t="shared" si="214"/>
        <v>#VALUE!</v>
      </c>
      <c r="S657" s="25">
        <f t="shared" si="215"/>
        <v>0</v>
      </c>
      <c r="T657" s="11">
        <f t="shared" si="216"/>
        <v>0</v>
      </c>
      <c r="U657" s="12" t="str">
        <f t="shared" si="217"/>
        <v xml:space="preserve"> </v>
      </c>
      <c r="V657" s="13">
        <f t="shared" si="218"/>
        <v>0</v>
      </c>
      <c r="W657" s="53">
        <f t="shared" si="219"/>
        <v>0</v>
      </c>
      <c r="X657" s="54">
        <f t="shared" si="220"/>
        <v>0</v>
      </c>
      <c r="Y657" s="15" t="str">
        <f t="shared" si="221"/>
        <v>-</v>
      </c>
      <c r="Z657" s="54" t="s">
        <v>797</v>
      </c>
      <c r="AA657" s="12">
        <v>0</v>
      </c>
      <c r="AB657" s="54" t="s">
        <v>797</v>
      </c>
      <c r="AC657" s="12">
        <v>0</v>
      </c>
      <c r="AD657" s="54" t="s">
        <v>797</v>
      </c>
      <c r="AE657" s="12">
        <v>0</v>
      </c>
      <c r="AF657" s="54" t="s">
        <v>797</v>
      </c>
      <c r="AG657" s="12">
        <v>0</v>
      </c>
      <c r="AH657" s="54" t="s">
        <v>797</v>
      </c>
      <c r="AI657" s="12">
        <v>0</v>
      </c>
      <c r="AJ657" s="54" t="s">
        <v>797</v>
      </c>
      <c r="AK657" s="12">
        <v>0</v>
      </c>
      <c r="AL657" s="54" t="s">
        <v>797</v>
      </c>
      <c r="AM657" s="12">
        <v>0</v>
      </c>
      <c r="AN657" s="54" t="s">
        <v>797</v>
      </c>
      <c r="AO657" s="12">
        <v>0</v>
      </c>
      <c r="AP657" s="183" t="s">
        <v>896</v>
      </c>
      <c r="AQ657" s="194">
        <v>3</v>
      </c>
      <c r="AR657" s="195" t="s">
        <v>797</v>
      </c>
      <c r="AS657" s="180">
        <v>0</v>
      </c>
      <c r="AT657" s="181">
        <v>3</v>
      </c>
      <c r="AU657" s="188">
        <v>0</v>
      </c>
      <c r="AV657" s="188">
        <v>0</v>
      </c>
      <c r="AW657" s="188" t="s">
        <v>797</v>
      </c>
      <c r="AX657" s="95" t="s">
        <v>897</v>
      </c>
      <c r="AY657" s="96" t="e">
        <v>#VALUE!</v>
      </c>
      <c r="AZ657" s="97">
        <v>0</v>
      </c>
    </row>
    <row r="658" spans="3:52" ht="15" customHeight="1" x14ac:dyDescent="0.25">
      <c r="C658" s="90">
        <f t="shared" si="203"/>
        <v>518</v>
      </c>
      <c r="D658" s="3" t="s">
        <v>644</v>
      </c>
      <c r="E658" s="225" t="str">
        <f>_xlfn.XLOOKUP(D658, '[1]Парный рейтинг'!$D$10:$D$826,'[1]Парный рейтинг'!$P$10:$P$826, "")</f>
        <v/>
      </c>
      <c r="F658" s="172" t="str">
        <f t="shared" si="205"/>
        <v/>
      </c>
      <c r="G658" s="207" t="e">
        <f t="shared" si="206"/>
        <v>#VALUE!</v>
      </c>
      <c r="H658" s="176" t="str">
        <f t="shared" si="204"/>
        <v/>
      </c>
      <c r="I658" s="27" t="str">
        <f t="shared" si="207"/>
        <v>3,0</v>
      </c>
      <c r="J658" s="208">
        <v>3</v>
      </c>
      <c r="K658" s="24" t="s">
        <v>797</v>
      </c>
      <c r="L658" s="2">
        <f t="shared" si="208"/>
        <v>0</v>
      </c>
      <c r="M658" s="5">
        <f t="shared" si="209"/>
        <v>3</v>
      </c>
      <c r="N658" s="196">
        <f t="shared" si="210"/>
        <v>0</v>
      </c>
      <c r="O658" s="196">
        <f t="shared" si="211"/>
        <v>0</v>
      </c>
      <c r="P658" s="17" t="str">
        <f t="shared" si="212"/>
        <v/>
      </c>
      <c r="Q658" s="16" t="str">
        <f t="shared" si="213"/>
        <v>n/a</v>
      </c>
      <c r="R658" s="10" t="e">
        <f t="shared" si="214"/>
        <v>#VALUE!</v>
      </c>
      <c r="S658" s="25">
        <f t="shared" si="215"/>
        <v>0</v>
      </c>
      <c r="T658" s="11">
        <f t="shared" si="216"/>
        <v>0</v>
      </c>
      <c r="U658" s="12" t="str">
        <f t="shared" si="217"/>
        <v xml:space="preserve"> </v>
      </c>
      <c r="V658" s="13">
        <f t="shared" si="218"/>
        <v>0</v>
      </c>
      <c r="W658" s="53">
        <f t="shared" si="219"/>
        <v>0</v>
      </c>
      <c r="X658" s="54">
        <f t="shared" si="220"/>
        <v>0</v>
      </c>
      <c r="Y658" s="15" t="str">
        <f t="shared" si="221"/>
        <v>-</v>
      </c>
      <c r="Z658" s="54" t="s">
        <v>797</v>
      </c>
      <c r="AA658" s="12">
        <v>0</v>
      </c>
      <c r="AB658" s="54" t="s">
        <v>797</v>
      </c>
      <c r="AC658" s="12">
        <v>0</v>
      </c>
      <c r="AD658" s="54" t="s">
        <v>797</v>
      </c>
      <c r="AE658" s="12">
        <v>0</v>
      </c>
      <c r="AF658" s="54" t="s">
        <v>797</v>
      </c>
      <c r="AG658" s="12">
        <v>0</v>
      </c>
      <c r="AH658" s="54" t="s">
        <v>797</v>
      </c>
      <c r="AI658" s="12">
        <v>0</v>
      </c>
      <c r="AJ658" s="54" t="s">
        <v>797</v>
      </c>
      <c r="AK658" s="12">
        <v>0</v>
      </c>
      <c r="AL658" s="54" t="s">
        <v>797</v>
      </c>
      <c r="AM658" s="12">
        <v>0</v>
      </c>
      <c r="AN658" s="54" t="s">
        <v>797</v>
      </c>
      <c r="AO658" s="12">
        <v>0</v>
      </c>
      <c r="AP658" s="183" t="s">
        <v>896</v>
      </c>
      <c r="AQ658" s="194">
        <v>3</v>
      </c>
      <c r="AR658" s="195" t="s">
        <v>797</v>
      </c>
      <c r="AS658" s="180">
        <v>0</v>
      </c>
      <c r="AT658" s="181">
        <v>3</v>
      </c>
      <c r="AU658" s="188">
        <v>0</v>
      </c>
      <c r="AV658" s="188">
        <v>0</v>
      </c>
      <c r="AW658" s="188" t="s">
        <v>797</v>
      </c>
      <c r="AX658" s="95" t="s">
        <v>897</v>
      </c>
      <c r="AY658" s="96" t="e">
        <v>#VALUE!</v>
      </c>
      <c r="AZ658" s="97">
        <v>0</v>
      </c>
    </row>
    <row r="659" spans="3:52" ht="15" customHeight="1" x14ac:dyDescent="0.25">
      <c r="C659" s="90">
        <f t="shared" si="203"/>
        <v>519</v>
      </c>
      <c r="D659" s="3" t="s">
        <v>645</v>
      </c>
      <c r="E659" s="225" t="str">
        <f>_xlfn.XLOOKUP(D659, '[1]Парный рейтинг'!$D$10:$D$826,'[1]Парный рейтинг'!$P$10:$P$826, "")</f>
        <v/>
      </c>
      <c r="F659" s="172" t="str">
        <f t="shared" si="205"/>
        <v/>
      </c>
      <c r="G659" s="207" t="e">
        <f t="shared" si="206"/>
        <v>#VALUE!</v>
      </c>
      <c r="H659" s="176" t="str">
        <f t="shared" si="204"/>
        <v/>
      </c>
      <c r="I659" s="27" t="str">
        <f t="shared" si="207"/>
        <v>3,0</v>
      </c>
      <c r="J659" s="208">
        <v>3</v>
      </c>
      <c r="K659" s="24" t="s">
        <v>797</v>
      </c>
      <c r="L659" s="2">
        <f t="shared" si="208"/>
        <v>0</v>
      </c>
      <c r="M659" s="5">
        <f t="shared" si="209"/>
        <v>3</v>
      </c>
      <c r="N659" s="196">
        <f t="shared" si="210"/>
        <v>0</v>
      </c>
      <c r="O659" s="196">
        <f t="shared" si="211"/>
        <v>0</v>
      </c>
      <c r="P659" s="17" t="str">
        <f t="shared" si="212"/>
        <v/>
      </c>
      <c r="Q659" s="16" t="str">
        <f t="shared" si="213"/>
        <v>n/a</v>
      </c>
      <c r="R659" s="10" t="e">
        <f t="shared" si="214"/>
        <v>#VALUE!</v>
      </c>
      <c r="S659" s="25">
        <f t="shared" si="215"/>
        <v>0</v>
      </c>
      <c r="T659" s="11">
        <f t="shared" si="216"/>
        <v>0</v>
      </c>
      <c r="U659" s="12" t="str">
        <f t="shared" si="217"/>
        <v xml:space="preserve"> </v>
      </c>
      <c r="V659" s="13">
        <f t="shared" si="218"/>
        <v>0</v>
      </c>
      <c r="W659" s="53">
        <f t="shared" si="219"/>
        <v>0</v>
      </c>
      <c r="X659" s="54">
        <f t="shared" si="220"/>
        <v>0</v>
      </c>
      <c r="Y659" s="15" t="str">
        <f t="shared" si="221"/>
        <v>-</v>
      </c>
      <c r="Z659" s="54" t="s">
        <v>797</v>
      </c>
      <c r="AA659" s="12">
        <v>0</v>
      </c>
      <c r="AB659" s="54" t="s">
        <v>797</v>
      </c>
      <c r="AC659" s="12">
        <v>0</v>
      </c>
      <c r="AD659" s="54" t="s">
        <v>797</v>
      </c>
      <c r="AE659" s="12">
        <v>0</v>
      </c>
      <c r="AF659" s="54" t="s">
        <v>797</v>
      </c>
      <c r="AG659" s="12">
        <v>0</v>
      </c>
      <c r="AH659" s="54" t="s">
        <v>797</v>
      </c>
      <c r="AI659" s="12">
        <v>0</v>
      </c>
      <c r="AJ659" s="54" t="s">
        <v>797</v>
      </c>
      <c r="AK659" s="12">
        <v>0</v>
      </c>
      <c r="AL659" s="54" t="s">
        <v>797</v>
      </c>
      <c r="AM659" s="12">
        <v>0</v>
      </c>
      <c r="AN659" s="54" t="s">
        <v>797</v>
      </c>
      <c r="AO659" s="12">
        <v>0</v>
      </c>
      <c r="AP659" s="183" t="s">
        <v>896</v>
      </c>
      <c r="AQ659" s="194">
        <v>3</v>
      </c>
      <c r="AR659" s="195" t="s">
        <v>797</v>
      </c>
      <c r="AS659" s="180">
        <v>0</v>
      </c>
      <c r="AT659" s="181">
        <v>3</v>
      </c>
      <c r="AU659" s="188">
        <v>0</v>
      </c>
      <c r="AV659" s="188">
        <v>0</v>
      </c>
      <c r="AW659" s="188" t="s">
        <v>797</v>
      </c>
      <c r="AX659" s="95" t="s">
        <v>897</v>
      </c>
      <c r="AY659" s="96" t="e">
        <v>#VALUE!</v>
      </c>
      <c r="AZ659" s="97">
        <v>0</v>
      </c>
    </row>
    <row r="660" spans="3:52" ht="15" customHeight="1" x14ac:dyDescent="0.25">
      <c r="C660" s="90">
        <f t="shared" si="203"/>
        <v>520</v>
      </c>
      <c r="D660" s="3" t="s">
        <v>646</v>
      </c>
      <c r="E660" s="225" t="str">
        <f>_xlfn.XLOOKUP(D660, '[1]Парный рейтинг'!$D$10:$D$826,'[1]Парный рейтинг'!$P$10:$P$826, "")</f>
        <v/>
      </c>
      <c r="F660" s="172" t="str">
        <f t="shared" si="205"/>
        <v/>
      </c>
      <c r="G660" s="207" t="e">
        <f t="shared" si="206"/>
        <v>#VALUE!</v>
      </c>
      <c r="H660" s="176" t="str">
        <f t="shared" si="204"/>
        <v/>
      </c>
      <c r="I660" s="27" t="str">
        <f t="shared" si="207"/>
        <v>3,0</v>
      </c>
      <c r="J660" s="208">
        <v>3</v>
      </c>
      <c r="K660" s="24" t="s">
        <v>797</v>
      </c>
      <c r="L660" s="2">
        <f t="shared" si="208"/>
        <v>0</v>
      </c>
      <c r="M660" s="5">
        <f t="shared" si="209"/>
        <v>3</v>
      </c>
      <c r="N660" s="196">
        <f t="shared" si="210"/>
        <v>0</v>
      </c>
      <c r="O660" s="196">
        <f t="shared" si="211"/>
        <v>0</v>
      </c>
      <c r="P660" s="17" t="str">
        <f t="shared" si="212"/>
        <v/>
      </c>
      <c r="Q660" s="16" t="str">
        <f t="shared" si="213"/>
        <v>n/a</v>
      </c>
      <c r="R660" s="10" t="e">
        <f t="shared" si="214"/>
        <v>#VALUE!</v>
      </c>
      <c r="S660" s="25">
        <f t="shared" si="215"/>
        <v>0</v>
      </c>
      <c r="T660" s="11">
        <f t="shared" si="216"/>
        <v>0</v>
      </c>
      <c r="U660" s="12" t="str">
        <f t="shared" si="217"/>
        <v xml:space="preserve"> </v>
      </c>
      <c r="V660" s="13">
        <f t="shared" si="218"/>
        <v>0</v>
      </c>
      <c r="W660" s="53">
        <f t="shared" si="219"/>
        <v>0</v>
      </c>
      <c r="X660" s="54">
        <f t="shared" si="220"/>
        <v>0</v>
      </c>
      <c r="Y660" s="15" t="str">
        <f t="shared" si="221"/>
        <v>-</v>
      </c>
      <c r="Z660" s="54" t="s">
        <v>797</v>
      </c>
      <c r="AA660" s="12">
        <v>0</v>
      </c>
      <c r="AB660" s="54" t="s">
        <v>797</v>
      </c>
      <c r="AC660" s="12">
        <v>0</v>
      </c>
      <c r="AD660" s="54" t="s">
        <v>797</v>
      </c>
      <c r="AE660" s="12">
        <v>0</v>
      </c>
      <c r="AF660" s="54" t="s">
        <v>797</v>
      </c>
      <c r="AG660" s="12">
        <v>0</v>
      </c>
      <c r="AH660" s="54" t="s">
        <v>797</v>
      </c>
      <c r="AI660" s="12">
        <v>0</v>
      </c>
      <c r="AJ660" s="54" t="s">
        <v>797</v>
      </c>
      <c r="AK660" s="12">
        <v>0</v>
      </c>
      <c r="AL660" s="54" t="s">
        <v>797</v>
      </c>
      <c r="AM660" s="12">
        <v>0</v>
      </c>
      <c r="AN660" s="54" t="s">
        <v>797</v>
      </c>
      <c r="AO660" s="12">
        <v>0</v>
      </c>
      <c r="AP660" s="183" t="s">
        <v>896</v>
      </c>
      <c r="AQ660" s="194">
        <v>3</v>
      </c>
      <c r="AR660" s="195" t="s">
        <v>797</v>
      </c>
      <c r="AS660" s="180">
        <v>0</v>
      </c>
      <c r="AT660" s="181">
        <v>3</v>
      </c>
      <c r="AU660" s="188">
        <v>0</v>
      </c>
      <c r="AV660" s="188">
        <v>0</v>
      </c>
      <c r="AW660" s="188" t="s">
        <v>797</v>
      </c>
      <c r="AX660" s="95" t="s">
        <v>897</v>
      </c>
      <c r="AY660" s="96" t="e">
        <v>#VALUE!</v>
      </c>
      <c r="AZ660" s="97">
        <v>0</v>
      </c>
    </row>
    <row r="661" spans="3:52" ht="15" customHeight="1" x14ac:dyDescent="0.25">
      <c r="C661" s="90">
        <f t="shared" si="203"/>
        <v>521</v>
      </c>
      <c r="D661" s="3" t="s">
        <v>647</v>
      </c>
      <c r="E661" s="225" t="str">
        <f>_xlfn.XLOOKUP(D661, '[1]Парный рейтинг'!$D$10:$D$826,'[1]Парный рейтинг'!$P$10:$P$826, "")</f>
        <v/>
      </c>
      <c r="F661" s="172" t="str">
        <f t="shared" si="205"/>
        <v/>
      </c>
      <c r="G661" s="207" t="e">
        <f t="shared" si="206"/>
        <v>#VALUE!</v>
      </c>
      <c r="H661" s="176" t="str">
        <f t="shared" si="204"/>
        <v/>
      </c>
      <c r="I661" s="27" t="str">
        <f t="shared" si="207"/>
        <v>3,0</v>
      </c>
      <c r="J661" s="208">
        <v>3</v>
      </c>
      <c r="K661" s="24" t="s">
        <v>797</v>
      </c>
      <c r="L661" s="2">
        <f t="shared" si="208"/>
        <v>0</v>
      </c>
      <c r="M661" s="5">
        <f t="shared" si="209"/>
        <v>3</v>
      </c>
      <c r="N661" s="196">
        <f t="shared" si="210"/>
        <v>0</v>
      </c>
      <c r="O661" s="196">
        <f t="shared" si="211"/>
        <v>0</v>
      </c>
      <c r="P661" s="17" t="str">
        <f t="shared" si="212"/>
        <v/>
      </c>
      <c r="Q661" s="16" t="str">
        <f t="shared" si="213"/>
        <v>n/a</v>
      </c>
      <c r="R661" s="10" t="e">
        <f t="shared" si="214"/>
        <v>#VALUE!</v>
      </c>
      <c r="S661" s="25">
        <f t="shared" si="215"/>
        <v>0</v>
      </c>
      <c r="T661" s="11">
        <f t="shared" si="216"/>
        <v>0</v>
      </c>
      <c r="U661" s="12" t="str">
        <f t="shared" si="217"/>
        <v xml:space="preserve"> </v>
      </c>
      <c r="V661" s="13">
        <f t="shared" si="218"/>
        <v>0</v>
      </c>
      <c r="W661" s="53">
        <f t="shared" si="219"/>
        <v>0</v>
      </c>
      <c r="X661" s="54">
        <f t="shared" si="220"/>
        <v>0</v>
      </c>
      <c r="Y661" s="15" t="str">
        <f t="shared" si="221"/>
        <v>-</v>
      </c>
      <c r="Z661" s="54" t="s">
        <v>797</v>
      </c>
      <c r="AA661" s="12">
        <v>0</v>
      </c>
      <c r="AB661" s="54" t="s">
        <v>797</v>
      </c>
      <c r="AC661" s="12">
        <v>0</v>
      </c>
      <c r="AD661" s="54" t="s">
        <v>797</v>
      </c>
      <c r="AE661" s="12">
        <v>0</v>
      </c>
      <c r="AF661" s="54" t="s">
        <v>797</v>
      </c>
      <c r="AG661" s="12">
        <v>0</v>
      </c>
      <c r="AH661" s="54" t="s">
        <v>797</v>
      </c>
      <c r="AI661" s="12">
        <v>0</v>
      </c>
      <c r="AJ661" s="54" t="s">
        <v>797</v>
      </c>
      <c r="AK661" s="12">
        <v>0</v>
      </c>
      <c r="AL661" s="54" t="s">
        <v>797</v>
      </c>
      <c r="AM661" s="12">
        <v>0</v>
      </c>
      <c r="AN661" s="54" t="s">
        <v>797</v>
      </c>
      <c r="AO661" s="12">
        <v>0</v>
      </c>
      <c r="AP661" s="183" t="s">
        <v>896</v>
      </c>
      <c r="AQ661" s="194">
        <v>3</v>
      </c>
      <c r="AR661" s="195" t="s">
        <v>797</v>
      </c>
      <c r="AS661" s="180">
        <v>0</v>
      </c>
      <c r="AT661" s="181">
        <v>3</v>
      </c>
      <c r="AU661" s="188">
        <v>0</v>
      </c>
      <c r="AV661" s="188">
        <v>0</v>
      </c>
      <c r="AW661" s="188" t="s">
        <v>797</v>
      </c>
      <c r="AX661" s="95" t="s">
        <v>897</v>
      </c>
      <c r="AY661" s="96" t="e">
        <v>#VALUE!</v>
      </c>
      <c r="AZ661" s="97">
        <v>0</v>
      </c>
    </row>
    <row r="662" spans="3:52" ht="15" customHeight="1" x14ac:dyDescent="0.25">
      <c r="C662" s="90">
        <f t="shared" si="203"/>
        <v>522</v>
      </c>
      <c r="D662" s="3" t="s">
        <v>648</v>
      </c>
      <c r="E662" s="225" t="str">
        <f>_xlfn.XLOOKUP(D662, '[1]Парный рейтинг'!$D$10:$D$826,'[1]Парный рейтинг'!$P$10:$P$826, "")</f>
        <v/>
      </c>
      <c r="F662" s="172" t="str">
        <f t="shared" si="205"/>
        <v/>
      </c>
      <c r="G662" s="207" t="e">
        <f t="shared" si="206"/>
        <v>#VALUE!</v>
      </c>
      <c r="H662" s="176" t="str">
        <f t="shared" si="204"/>
        <v/>
      </c>
      <c r="I662" s="27" t="str">
        <f t="shared" si="207"/>
        <v>3,0</v>
      </c>
      <c r="J662" s="208">
        <v>3</v>
      </c>
      <c r="K662" s="24" t="s">
        <v>797</v>
      </c>
      <c r="L662" s="2">
        <f t="shared" si="208"/>
        <v>0</v>
      </c>
      <c r="M662" s="5">
        <f t="shared" si="209"/>
        <v>3</v>
      </c>
      <c r="N662" s="196">
        <f t="shared" si="210"/>
        <v>0</v>
      </c>
      <c r="O662" s="196">
        <f t="shared" si="211"/>
        <v>0</v>
      </c>
      <c r="P662" s="17" t="str">
        <f t="shared" si="212"/>
        <v/>
      </c>
      <c r="Q662" s="16" t="str">
        <f t="shared" si="213"/>
        <v>n/a</v>
      </c>
      <c r="R662" s="10" t="e">
        <f t="shared" si="214"/>
        <v>#VALUE!</v>
      </c>
      <c r="S662" s="25">
        <f t="shared" si="215"/>
        <v>0</v>
      </c>
      <c r="T662" s="11">
        <f t="shared" si="216"/>
        <v>0</v>
      </c>
      <c r="U662" s="12" t="str">
        <f t="shared" si="217"/>
        <v xml:space="preserve"> </v>
      </c>
      <c r="V662" s="13">
        <f t="shared" si="218"/>
        <v>0</v>
      </c>
      <c r="W662" s="53">
        <f t="shared" si="219"/>
        <v>0</v>
      </c>
      <c r="X662" s="54">
        <f t="shared" si="220"/>
        <v>0</v>
      </c>
      <c r="Y662" s="15" t="str">
        <f t="shared" si="221"/>
        <v>-</v>
      </c>
      <c r="Z662" s="54" t="s">
        <v>797</v>
      </c>
      <c r="AA662" s="12">
        <v>0</v>
      </c>
      <c r="AB662" s="54" t="s">
        <v>797</v>
      </c>
      <c r="AC662" s="12">
        <v>0</v>
      </c>
      <c r="AD662" s="54" t="s">
        <v>797</v>
      </c>
      <c r="AE662" s="12">
        <v>0</v>
      </c>
      <c r="AF662" s="54" t="s">
        <v>797</v>
      </c>
      <c r="AG662" s="12">
        <v>0</v>
      </c>
      <c r="AH662" s="54" t="s">
        <v>797</v>
      </c>
      <c r="AI662" s="12">
        <v>0</v>
      </c>
      <c r="AJ662" s="54" t="s">
        <v>797</v>
      </c>
      <c r="AK662" s="12">
        <v>0</v>
      </c>
      <c r="AL662" s="54" t="s">
        <v>797</v>
      </c>
      <c r="AM662" s="12">
        <v>0</v>
      </c>
      <c r="AN662" s="54" t="s">
        <v>797</v>
      </c>
      <c r="AO662" s="12">
        <v>0</v>
      </c>
      <c r="AP662" s="183" t="s">
        <v>896</v>
      </c>
      <c r="AQ662" s="194">
        <v>3</v>
      </c>
      <c r="AR662" s="195" t="s">
        <v>797</v>
      </c>
      <c r="AS662" s="180">
        <v>0</v>
      </c>
      <c r="AT662" s="181">
        <v>3</v>
      </c>
      <c r="AU662" s="188">
        <v>0</v>
      </c>
      <c r="AV662" s="188">
        <v>0</v>
      </c>
      <c r="AW662" s="188" t="s">
        <v>797</v>
      </c>
      <c r="AX662" s="95" t="s">
        <v>897</v>
      </c>
      <c r="AY662" s="96" t="e">
        <v>#VALUE!</v>
      </c>
      <c r="AZ662" s="97">
        <v>0</v>
      </c>
    </row>
    <row r="663" spans="3:52" ht="15" customHeight="1" x14ac:dyDescent="0.25">
      <c r="C663" s="90">
        <f t="shared" si="203"/>
        <v>523</v>
      </c>
      <c r="D663" s="3" t="s">
        <v>373</v>
      </c>
      <c r="E663" s="225" t="str">
        <f>_xlfn.XLOOKUP(D663, '[1]Парный рейтинг'!$D$10:$D$826,'[1]Парный рейтинг'!$P$10:$P$826, "")</f>
        <v/>
      </c>
      <c r="F663" s="172" t="str">
        <f t="shared" si="205"/>
        <v/>
      </c>
      <c r="G663" s="207" t="e">
        <f t="shared" si="206"/>
        <v>#VALUE!</v>
      </c>
      <c r="H663" s="176" t="str">
        <f t="shared" si="204"/>
        <v/>
      </c>
      <c r="I663" s="27" t="str">
        <f t="shared" si="207"/>
        <v>3,0</v>
      </c>
      <c r="J663" s="208">
        <v>3</v>
      </c>
      <c r="K663" s="24" t="s">
        <v>797</v>
      </c>
      <c r="L663" s="2">
        <f t="shared" si="208"/>
        <v>0</v>
      </c>
      <c r="M663" s="5">
        <f t="shared" si="209"/>
        <v>3</v>
      </c>
      <c r="N663" s="196">
        <f t="shared" si="210"/>
        <v>0</v>
      </c>
      <c r="O663" s="196">
        <f t="shared" si="211"/>
        <v>0</v>
      </c>
      <c r="P663" s="17" t="str">
        <f t="shared" si="212"/>
        <v/>
      </c>
      <c r="Q663" s="16" t="str">
        <f t="shared" si="213"/>
        <v>n/a</v>
      </c>
      <c r="R663" s="10" t="e">
        <f t="shared" si="214"/>
        <v>#VALUE!</v>
      </c>
      <c r="S663" s="25">
        <f t="shared" si="215"/>
        <v>0</v>
      </c>
      <c r="T663" s="11">
        <f t="shared" si="216"/>
        <v>0</v>
      </c>
      <c r="U663" s="12" t="str">
        <f t="shared" si="217"/>
        <v xml:space="preserve"> </v>
      </c>
      <c r="V663" s="13">
        <f t="shared" si="218"/>
        <v>0</v>
      </c>
      <c r="W663" s="53">
        <f t="shared" si="219"/>
        <v>0</v>
      </c>
      <c r="X663" s="54">
        <f t="shared" si="220"/>
        <v>0</v>
      </c>
      <c r="Y663" s="15" t="str">
        <f t="shared" si="221"/>
        <v>-</v>
      </c>
      <c r="Z663" s="54" t="s">
        <v>797</v>
      </c>
      <c r="AA663" s="12">
        <v>0</v>
      </c>
      <c r="AB663" s="54" t="s">
        <v>797</v>
      </c>
      <c r="AC663" s="12">
        <v>0</v>
      </c>
      <c r="AD663" s="54" t="s">
        <v>797</v>
      </c>
      <c r="AE663" s="12">
        <v>0</v>
      </c>
      <c r="AF663" s="54" t="s">
        <v>797</v>
      </c>
      <c r="AG663" s="12">
        <v>0</v>
      </c>
      <c r="AH663" s="54" t="s">
        <v>797</v>
      </c>
      <c r="AI663" s="12">
        <v>0</v>
      </c>
      <c r="AJ663" s="54" t="s">
        <v>797</v>
      </c>
      <c r="AK663" s="12">
        <v>0</v>
      </c>
      <c r="AL663" s="54" t="s">
        <v>797</v>
      </c>
      <c r="AM663" s="12">
        <v>0</v>
      </c>
      <c r="AN663" s="54" t="s">
        <v>797</v>
      </c>
      <c r="AO663" s="12">
        <v>0</v>
      </c>
      <c r="AP663" s="183" t="s">
        <v>896</v>
      </c>
      <c r="AQ663" s="194">
        <v>3</v>
      </c>
      <c r="AR663" s="195" t="s">
        <v>797</v>
      </c>
      <c r="AS663" s="180">
        <v>0</v>
      </c>
      <c r="AT663" s="181">
        <v>3</v>
      </c>
      <c r="AU663" s="188">
        <v>0</v>
      </c>
      <c r="AV663" s="188">
        <v>0</v>
      </c>
      <c r="AW663" s="188" t="s">
        <v>797</v>
      </c>
      <c r="AX663" s="95" t="s">
        <v>897</v>
      </c>
      <c r="AY663" s="96" t="e">
        <v>#VALUE!</v>
      </c>
      <c r="AZ663" s="97">
        <v>0</v>
      </c>
    </row>
    <row r="664" spans="3:52" ht="15" customHeight="1" x14ac:dyDescent="0.25">
      <c r="C664" s="90">
        <f t="shared" si="203"/>
        <v>524</v>
      </c>
      <c r="D664" s="3" t="s">
        <v>463</v>
      </c>
      <c r="E664" s="225" t="str">
        <f>_xlfn.XLOOKUP(D664, '[1]Парный рейтинг'!$D$10:$D$826,'[1]Парный рейтинг'!$P$10:$P$826, "")</f>
        <v/>
      </c>
      <c r="F664" s="172" t="str">
        <f t="shared" si="205"/>
        <v/>
      </c>
      <c r="G664" s="207" t="e">
        <f t="shared" si="206"/>
        <v>#VALUE!</v>
      </c>
      <c r="H664" s="176" t="str">
        <f t="shared" si="204"/>
        <v/>
      </c>
      <c r="I664" s="27" t="str">
        <f t="shared" si="207"/>
        <v>3,0</v>
      </c>
      <c r="J664" s="208">
        <v>3</v>
      </c>
      <c r="K664" s="24" t="s">
        <v>797</v>
      </c>
      <c r="L664" s="2">
        <f t="shared" si="208"/>
        <v>0</v>
      </c>
      <c r="M664" s="5">
        <f t="shared" si="209"/>
        <v>3</v>
      </c>
      <c r="N664" s="196">
        <f t="shared" si="210"/>
        <v>0</v>
      </c>
      <c r="O664" s="196">
        <f t="shared" si="211"/>
        <v>0</v>
      </c>
      <c r="P664" s="17" t="str">
        <f t="shared" si="212"/>
        <v/>
      </c>
      <c r="Q664" s="16" t="str">
        <f t="shared" si="213"/>
        <v>n/a</v>
      </c>
      <c r="R664" s="10" t="e">
        <f t="shared" si="214"/>
        <v>#VALUE!</v>
      </c>
      <c r="S664" s="25">
        <f t="shared" si="215"/>
        <v>0</v>
      </c>
      <c r="T664" s="11">
        <f t="shared" si="216"/>
        <v>0</v>
      </c>
      <c r="U664" s="12" t="str">
        <f t="shared" si="217"/>
        <v xml:space="preserve"> </v>
      </c>
      <c r="V664" s="13">
        <f t="shared" si="218"/>
        <v>0</v>
      </c>
      <c r="W664" s="53">
        <f t="shared" si="219"/>
        <v>0</v>
      </c>
      <c r="X664" s="54">
        <f t="shared" si="220"/>
        <v>0</v>
      </c>
      <c r="Y664" s="15" t="str">
        <f t="shared" si="221"/>
        <v>-</v>
      </c>
      <c r="Z664" s="54" t="s">
        <v>797</v>
      </c>
      <c r="AA664" s="12">
        <v>0</v>
      </c>
      <c r="AB664" s="54" t="s">
        <v>797</v>
      </c>
      <c r="AC664" s="12">
        <v>0</v>
      </c>
      <c r="AD664" s="54" t="s">
        <v>797</v>
      </c>
      <c r="AE664" s="12">
        <v>0</v>
      </c>
      <c r="AF664" s="54" t="s">
        <v>797</v>
      </c>
      <c r="AG664" s="12">
        <v>0</v>
      </c>
      <c r="AH664" s="54" t="s">
        <v>797</v>
      </c>
      <c r="AI664" s="12">
        <v>0</v>
      </c>
      <c r="AJ664" s="54" t="s">
        <v>797</v>
      </c>
      <c r="AK664" s="12">
        <v>0</v>
      </c>
      <c r="AL664" s="54" t="s">
        <v>797</v>
      </c>
      <c r="AM664" s="12">
        <v>0</v>
      </c>
      <c r="AN664" s="54" t="s">
        <v>797</v>
      </c>
      <c r="AO664" s="12">
        <v>0</v>
      </c>
      <c r="AP664" s="183" t="s">
        <v>896</v>
      </c>
      <c r="AQ664" s="194">
        <v>3</v>
      </c>
      <c r="AR664" s="195" t="s">
        <v>797</v>
      </c>
      <c r="AS664" s="180">
        <v>0</v>
      </c>
      <c r="AT664" s="181">
        <v>3</v>
      </c>
      <c r="AU664" s="188">
        <v>0</v>
      </c>
      <c r="AV664" s="188">
        <v>0</v>
      </c>
      <c r="AW664" s="188" t="s">
        <v>797</v>
      </c>
      <c r="AX664" s="95" t="s">
        <v>897</v>
      </c>
      <c r="AY664" s="96" t="e">
        <v>#VALUE!</v>
      </c>
      <c r="AZ664" s="97">
        <v>0</v>
      </c>
    </row>
    <row r="665" spans="3:52" ht="15" customHeight="1" x14ac:dyDescent="0.25">
      <c r="C665" s="90">
        <f t="shared" si="203"/>
        <v>525</v>
      </c>
      <c r="D665" s="3" t="s">
        <v>649</v>
      </c>
      <c r="E665" s="225" t="str">
        <f>_xlfn.XLOOKUP(D665, '[1]Парный рейтинг'!$D$10:$D$826,'[1]Парный рейтинг'!$P$10:$P$826, "")</f>
        <v/>
      </c>
      <c r="F665" s="172" t="str">
        <f t="shared" si="205"/>
        <v/>
      </c>
      <c r="G665" s="207" t="e">
        <f t="shared" si="206"/>
        <v>#VALUE!</v>
      </c>
      <c r="H665" s="176" t="str">
        <f t="shared" si="204"/>
        <v/>
      </c>
      <c r="I665" s="27" t="str">
        <f t="shared" si="207"/>
        <v>3,0</v>
      </c>
      <c r="J665" s="208">
        <v>3</v>
      </c>
      <c r="K665" s="24" t="s">
        <v>797</v>
      </c>
      <c r="L665" s="2">
        <f t="shared" si="208"/>
        <v>0</v>
      </c>
      <c r="M665" s="5">
        <f t="shared" si="209"/>
        <v>3</v>
      </c>
      <c r="N665" s="196">
        <f t="shared" si="210"/>
        <v>0</v>
      </c>
      <c r="O665" s="196">
        <f t="shared" si="211"/>
        <v>0</v>
      </c>
      <c r="P665" s="17" t="str">
        <f t="shared" si="212"/>
        <v/>
      </c>
      <c r="Q665" s="16" t="str">
        <f t="shared" si="213"/>
        <v>n/a</v>
      </c>
      <c r="R665" s="10" t="e">
        <f t="shared" si="214"/>
        <v>#VALUE!</v>
      </c>
      <c r="S665" s="25">
        <f t="shared" si="215"/>
        <v>0</v>
      </c>
      <c r="T665" s="11">
        <f t="shared" si="216"/>
        <v>0</v>
      </c>
      <c r="U665" s="12" t="str">
        <f t="shared" si="217"/>
        <v xml:space="preserve"> </v>
      </c>
      <c r="V665" s="13">
        <f t="shared" si="218"/>
        <v>0</v>
      </c>
      <c r="W665" s="53">
        <f t="shared" si="219"/>
        <v>0</v>
      </c>
      <c r="X665" s="54">
        <f t="shared" si="220"/>
        <v>0</v>
      </c>
      <c r="Y665" s="15" t="str">
        <f t="shared" si="221"/>
        <v>-</v>
      </c>
      <c r="Z665" s="54" t="s">
        <v>797</v>
      </c>
      <c r="AA665" s="12">
        <v>0</v>
      </c>
      <c r="AB665" s="54" t="s">
        <v>797</v>
      </c>
      <c r="AC665" s="12">
        <v>0</v>
      </c>
      <c r="AD665" s="54" t="s">
        <v>797</v>
      </c>
      <c r="AE665" s="12">
        <v>0</v>
      </c>
      <c r="AF665" s="54" t="s">
        <v>797</v>
      </c>
      <c r="AG665" s="12">
        <v>0</v>
      </c>
      <c r="AH665" s="54" t="s">
        <v>797</v>
      </c>
      <c r="AI665" s="12">
        <v>0</v>
      </c>
      <c r="AJ665" s="54" t="s">
        <v>797</v>
      </c>
      <c r="AK665" s="12">
        <v>0</v>
      </c>
      <c r="AL665" s="54" t="s">
        <v>797</v>
      </c>
      <c r="AM665" s="12">
        <v>0</v>
      </c>
      <c r="AN665" s="54" t="s">
        <v>797</v>
      </c>
      <c r="AO665" s="12">
        <v>0</v>
      </c>
      <c r="AP665" s="183" t="s">
        <v>896</v>
      </c>
      <c r="AQ665" s="194">
        <v>3</v>
      </c>
      <c r="AR665" s="195" t="s">
        <v>797</v>
      </c>
      <c r="AS665" s="180">
        <v>0</v>
      </c>
      <c r="AT665" s="181">
        <v>3</v>
      </c>
      <c r="AU665" s="188">
        <v>0</v>
      </c>
      <c r="AV665" s="188">
        <v>0</v>
      </c>
      <c r="AW665" s="188" t="s">
        <v>797</v>
      </c>
      <c r="AX665" s="95" t="s">
        <v>897</v>
      </c>
      <c r="AY665" s="96" t="e">
        <v>#VALUE!</v>
      </c>
      <c r="AZ665" s="97">
        <v>0</v>
      </c>
    </row>
    <row r="666" spans="3:52" ht="15" customHeight="1" x14ac:dyDescent="0.25">
      <c r="C666" s="90">
        <f t="shared" si="203"/>
        <v>526</v>
      </c>
      <c r="D666" s="3" t="s">
        <v>650</v>
      </c>
      <c r="E666" s="225" t="str">
        <f>_xlfn.XLOOKUP(D666, '[1]Парный рейтинг'!$D$10:$D$826,'[1]Парный рейтинг'!$P$10:$P$826, "")</f>
        <v/>
      </c>
      <c r="F666" s="172" t="str">
        <f t="shared" si="205"/>
        <v/>
      </c>
      <c r="G666" s="207" t="e">
        <f t="shared" si="206"/>
        <v>#VALUE!</v>
      </c>
      <c r="H666" s="176" t="str">
        <f t="shared" si="204"/>
        <v/>
      </c>
      <c r="I666" s="27" t="str">
        <f t="shared" si="207"/>
        <v>3,0</v>
      </c>
      <c r="J666" s="208">
        <v>3</v>
      </c>
      <c r="K666" s="24" t="s">
        <v>797</v>
      </c>
      <c r="L666" s="2">
        <f t="shared" si="208"/>
        <v>0</v>
      </c>
      <c r="M666" s="5">
        <f t="shared" si="209"/>
        <v>3</v>
      </c>
      <c r="N666" s="196">
        <f t="shared" si="210"/>
        <v>0</v>
      </c>
      <c r="O666" s="196">
        <f t="shared" si="211"/>
        <v>0</v>
      </c>
      <c r="P666" s="17" t="str">
        <f t="shared" si="212"/>
        <v/>
      </c>
      <c r="Q666" s="16" t="str">
        <f t="shared" si="213"/>
        <v>n/a</v>
      </c>
      <c r="R666" s="10" t="e">
        <f t="shared" si="214"/>
        <v>#VALUE!</v>
      </c>
      <c r="S666" s="25">
        <f t="shared" si="215"/>
        <v>0</v>
      </c>
      <c r="T666" s="11">
        <f t="shared" si="216"/>
        <v>0</v>
      </c>
      <c r="U666" s="12" t="str">
        <f t="shared" si="217"/>
        <v xml:space="preserve"> </v>
      </c>
      <c r="V666" s="13">
        <f t="shared" si="218"/>
        <v>0</v>
      </c>
      <c r="W666" s="53">
        <f t="shared" si="219"/>
        <v>0</v>
      </c>
      <c r="X666" s="54">
        <f t="shared" si="220"/>
        <v>0</v>
      </c>
      <c r="Y666" s="15" t="str">
        <f t="shared" si="221"/>
        <v>-</v>
      </c>
      <c r="Z666" s="54" t="s">
        <v>797</v>
      </c>
      <c r="AA666" s="12">
        <v>0</v>
      </c>
      <c r="AB666" s="54" t="s">
        <v>797</v>
      </c>
      <c r="AC666" s="12">
        <v>0</v>
      </c>
      <c r="AD666" s="54" t="s">
        <v>797</v>
      </c>
      <c r="AE666" s="12">
        <v>0</v>
      </c>
      <c r="AF666" s="54" t="s">
        <v>797</v>
      </c>
      <c r="AG666" s="12">
        <v>0</v>
      </c>
      <c r="AH666" s="54" t="s">
        <v>797</v>
      </c>
      <c r="AI666" s="12">
        <v>0</v>
      </c>
      <c r="AJ666" s="54" t="s">
        <v>797</v>
      </c>
      <c r="AK666" s="12">
        <v>0</v>
      </c>
      <c r="AL666" s="54" t="s">
        <v>797</v>
      </c>
      <c r="AM666" s="12">
        <v>0</v>
      </c>
      <c r="AN666" s="54" t="s">
        <v>797</v>
      </c>
      <c r="AO666" s="12">
        <v>0</v>
      </c>
      <c r="AP666" s="183" t="s">
        <v>896</v>
      </c>
      <c r="AQ666" s="194">
        <v>3</v>
      </c>
      <c r="AR666" s="195" t="s">
        <v>797</v>
      </c>
      <c r="AS666" s="180">
        <v>0</v>
      </c>
      <c r="AT666" s="181">
        <v>3</v>
      </c>
      <c r="AU666" s="188">
        <v>0</v>
      </c>
      <c r="AV666" s="188">
        <v>0</v>
      </c>
      <c r="AW666" s="188" t="s">
        <v>797</v>
      </c>
      <c r="AX666" s="95" t="s">
        <v>897</v>
      </c>
      <c r="AY666" s="96" t="e">
        <v>#VALUE!</v>
      </c>
      <c r="AZ666" s="97">
        <v>0</v>
      </c>
    </row>
    <row r="667" spans="3:52" ht="15" customHeight="1" x14ac:dyDescent="0.25">
      <c r="C667" s="90">
        <f t="shared" si="203"/>
        <v>527</v>
      </c>
      <c r="D667" s="3" t="s">
        <v>871</v>
      </c>
      <c r="E667" s="225" t="str">
        <f>_xlfn.XLOOKUP(D667, '[1]Парный рейтинг'!$D$10:$D$826,'[1]Парный рейтинг'!$P$10:$P$826, "")</f>
        <v/>
      </c>
      <c r="F667" s="172" t="str">
        <f t="shared" si="205"/>
        <v/>
      </c>
      <c r="G667" s="207" t="e">
        <f t="shared" si="206"/>
        <v>#VALUE!</v>
      </c>
      <c r="H667" s="176" t="str">
        <f t="shared" si="204"/>
        <v/>
      </c>
      <c r="I667" s="28" t="str">
        <f t="shared" si="207"/>
        <v>3,0</v>
      </c>
      <c r="J667" s="208">
        <v>3</v>
      </c>
      <c r="K667" s="24" t="s">
        <v>797</v>
      </c>
      <c r="L667" s="201">
        <f t="shared" si="208"/>
        <v>0</v>
      </c>
      <c r="M667" s="200">
        <f t="shared" si="209"/>
        <v>3</v>
      </c>
      <c r="N667" s="202">
        <f t="shared" si="210"/>
        <v>0</v>
      </c>
      <c r="O667" s="202">
        <f t="shared" si="211"/>
        <v>0</v>
      </c>
      <c r="P667" s="17" t="str">
        <f t="shared" si="212"/>
        <v/>
      </c>
      <c r="Q667" s="16" t="str">
        <f t="shared" si="213"/>
        <v>n/a</v>
      </c>
      <c r="R667" s="10" t="e">
        <f t="shared" si="214"/>
        <v>#VALUE!</v>
      </c>
      <c r="S667" s="25">
        <f t="shared" si="215"/>
        <v>0</v>
      </c>
      <c r="T667" s="11">
        <f t="shared" si="216"/>
        <v>0</v>
      </c>
      <c r="U667" s="12" t="str">
        <f t="shared" si="217"/>
        <v xml:space="preserve"> </v>
      </c>
      <c r="V667" s="13">
        <f t="shared" si="218"/>
        <v>0</v>
      </c>
      <c r="W667" s="53">
        <f t="shared" si="219"/>
        <v>0</v>
      </c>
      <c r="X667" s="54">
        <f t="shared" si="220"/>
        <v>0</v>
      </c>
      <c r="Y667" s="15" t="str">
        <f t="shared" si="221"/>
        <v>-</v>
      </c>
      <c r="Z667" s="54" t="s">
        <v>797</v>
      </c>
      <c r="AA667" s="12">
        <v>0</v>
      </c>
      <c r="AB667" s="54" t="s">
        <v>797</v>
      </c>
      <c r="AC667" s="12">
        <v>0</v>
      </c>
      <c r="AD667" s="54" t="s">
        <v>797</v>
      </c>
      <c r="AE667" s="12">
        <v>0</v>
      </c>
      <c r="AF667" s="54" t="s">
        <v>797</v>
      </c>
      <c r="AG667" s="12">
        <v>0</v>
      </c>
      <c r="AH667" s="54" t="s">
        <v>797</v>
      </c>
      <c r="AI667" s="12">
        <v>0</v>
      </c>
      <c r="AJ667" s="54" t="s">
        <v>797</v>
      </c>
      <c r="AK667" s="12">
        <v>0</v>
      </c>
      <c r="AL667" s="54" t="s">
        <v>797</v>
      </c>
      <c r="AM667" s="12">
        <v>0</v>
      </c>
      <c r="AN667" s="54" t="s">
        <v>797</v>
      </c>
      <c r="AO667" s="12">
        <v>0</v>
      </c>
      <c r="AP667" s="185" t="s">
        <v>896</v>
      </c>
      <c r="AQ667" s="194">
        <v>3</v>
      </c>
      <c r="AR667" s="195" t="s">
        <v>797</v>
      </c>
      <c r="AS667" s="180">
        <v>0</v>
      </c>
      <c r="AT667" s="181">
        <v>3</v>
      </c>
      <c r="AU667" s="188">
        <v>3</v>
      </c>
      <c r="AV667" s="188">
        <v>-1</v>
      </c>
      <c r="AW667" s="188" t="s">
        <v>921</v>
      </c>
      <c r="AX667" s="95" t="s">
        <v>897</v>
      </c>
      <c r="AY667" s="96" t="e">
        <v>#VALUE!</v>
      </c>
      <c r="AZ667" s="97">
        <v>0</v>
      </c>
    </row>
    <row r="668" spans="3:52" ht="15" customHeight="1" x14ac:dyDescent="0.25">
      <c r="C668" s="90">
        <f t="shared" si="203"/>
        <v>528</v>
      </c>
      <c r="D668" s="3" t="s">
        <v>429</v>
      </c>
      <c r="E668" s="225" t="str">
        <f>_xlfn.XLOOKUP(D668, '[1]Парный рейтинг'!$D$10:$D$826,'[1]Парный рейтинг'!$P$10:$P$826, "")</f>
        <v/>
      </c>
      <c r="F668" s="172" t="str">
        <f t="shared" si="205"/>
        <v/>
      </c>
      <c r="G668" s="207" t="e">
        <f t="shared" si="206"/>
        <v>#VALUE!</v>
      </c>
      <c r="H668" s="176" t="str">
        <f t="shared" si="204"/>
        <v/>
      </c>
      <c r="I668" s="27" t="str">
        <f t="shared" si="207"/>
        <v>3,0</v>
      </c>
      <c r="J668" s="208">
        <v>3</v>
      </c>
      <c r="K668" s="24" t="s">
        <v>797</v>
      </c>
      <c r="L668" s="2">
        <f t="shared" si="208"/>
        <v>0</v>
      </c>
      <c r="M668" s="5">
        <f t="shared" si="209"/>
        <v>3</v>
      </c>
      <c r="N668" s="196">
        <f t="shared" si="210"/>
        <v>0</v>
      </c>
      <c r="O668" s="196">
        <f t="shared" si="211"/>
        <v>0</v>
      </c>
      <c r="P668" s="17" t="str">
        <f t="shared" si="212"/>
        <v/>
      </c>
      <c r="Q668" s="16" t="str">
        <f t="shared" si="213"/>
        <v>n/a</v>
      </c>
      <c r="R668" s="10" t="e">
        <f t="shared" si="214"/>
        <v>#VALUE!</v>
      </c>
      <c r="S668" s="25">
        <f t="shared" si="215"/>
        <v>0</v>
      </c>
      <c r="T668" s="11">
        <f t="shared" si="216"/>
        <v>0</v>
      </c>
      <c r="U668" s="12" t="str">
        <f t="shared" si="217"/>
        <v xml:space="preserve"> </v>
      </c>
      <c r="V668" s="13">
        <f t="shared" si="218"/>
        <v>0</v>
      </c>
      <c r="W668" s="53">
        <f t="shared" si="219"/>
        <v>0</v>
      </c>
      <c r="X668" s="54">
        <f t="shared" si="220"/>
        <v>0</v>
      </c>
      <c r="Y668" s="15" t="str">
        <f t="shared" si="221"/>
        <v>-</v>
      </c>
      <c r="Z668" s="54" t="s">
        <v>797</v>
      </c>
      <c r="AA668" s="12">
        <v>0</v>
      </c>
      <c r="AB668" s="54" t="s">
        <v>797</v>
      </c>
      <c r="AC668" s="12">
        <v>0</v>
      </c>
      <c r="AD668" s="54" t="s">
        <v>797</v>
      </c>
      <c r="AE668" s="12">
        <v>0</v>
      </c>
      <c r="AF668" s="54" t="s">
        <v>797</v>
      </c>
      <c r="AG668" s="12">
        <v>0</v>
      </c>
      <c r="AH668" s="54" t="s">
        <v>797</v>
      </c>
      <c r="AI668" s="12">
        <v>0</v>
      </c>
      <c r="AJ668" s="54" t="s">
        <v>797</v>
      </c>
      <c r="AK668" s="12">
        <v>0</v>
      </c>
      <c r="AL668" s="54" t="s">
        <v>797</v>
      </c>
      <c r="AM668" s="12">
        <v>0</v>
      </c>
      <c r="AN668" s="54" t="s">
        <v>797</v>
      </c>
      <c r="AO668" s="12">
        <v>0</v>
      </c>
      <c r="AP668" s="183" t="s">
        <v>896</v>
      </c>
      <c r="AQ668" s="194">
        <v>3</v>
      </c>
      <c r="AR668" s="195" t="s">
        <v>797</v>
      </c>
      <c r="AS668" s="180">
        <v>0</v>
      </c>
      <c r="AT668" s="181">
        <v>3</v>
      </c>
      <c r="AU668" s="188">
        <v>0</v>
      </c>
      <c r="AV668" s="188">
        <v>0</v>
      </c>
      <c r="AW668" s="188" t="s">
        <v>797</v>
      </c>
      <c r="AX668" s="95" t="s">
        <v>897</v>
      </c>
      <c r="AY668" s="96" t="e">
        <v>#VALUE!</v>
      </c>
      <c r="AZ668" s="97">
        <v>0</v>
      </c>
    </row>
    <row r="669" spans="3:52" ht="15" customHeight="1" x14ac:dyDescent="0.25">
      <c r="C669" s="90">
        <f t="shared" ref="C669:C732" si="222">C668+1</f>
        <v>529</v>
      </c>
      <c r="D669" s="3" t="s">
        <v>651</v>
      </c>
      <c r="E669" s="225" t="str">
        <f>_xlfn.XLOOKUP(D669, '[1]Парный рейтинг'!$D$10:$D$826,'[1]Парный рейтинг'!$P$10:$P$826, "")</f>
        <v/>
      </c>
      <c r="F669" s="172" t="str">
        <f t="shared" si="205"/>
        <v/>
      </c>
      <c r="G669" s="207" t="e">
        <f t="shared" si="206"/>
        <v>#VALUE!</v>
      </c>
      <c r="H669" s="176" t="str">
        <f t="shared" si="204"/>
        <v/>
      </c>
      <c r="I669" s="27" t="str">
        <f t="shared" si="207"/>
        <v>3,0</v>
      </c>
      <c r="J669" s="208">
        <v>3</v>
      </c>
      <c r="K669" s="24" t="s">
        <v>797</v>
      </c>
      <c r="L669" s="2">
        <f t="shared" si="208"/>
        <v>0</v>
      </c>
      <c r="M669" s="5">
        <f t="shared" si="209"/>
        <v>3</v>
      </c>
      <c r="N669" s="196">
        <f t="shared" si="210"/>
        <v>0</v>
      </c>
      <c r="O669" s="196">
        <f t="shared" si="211"/>
        <v>0</v>
      </c>
      <c r="P669" s="17" t="str">
        <f t="shared" si="212"/>
        <v/>
      </c>
      <c r="Q669" s="16" t="str">
        <f t="shared" si="213"/>
        <v>n/a</v>
      </c>
      <c r="R669" s="10" t="e">
        <f t="shared" si="214"/>
        <v>#VALUE!</v>
      </c>
      <c r="S669" s="25">
        <f t="shared" si="215"/>
        <v>0</v>
      </c>
      <c r="T669" s="11">
        <f t="shared" si="216"/>
        <v>0</v>
      </c>
      <c r="U669" s="12" t="str">
        <f t="shared" si="217"/>
        <v xml:space="preserve"> </v>
      </c>
      <c r="V669" s="13">
        <f t="shared" si="218"/>
        <v>0</v>
      </c>
      <c r="W669" s="53">
        <f t="shared" si="219"/>
        <v>0</v>
      </c>
      <c r="X669" s="54">
        <f t="shared" si="220"/>
        <v>0</v>
      </c>
      <c r="Y669" s="15" t="str">
        <f t="shared" si="221"/>
        <v>-</v>
      </c>
      <c r="Z669" s="54" t="s">
        <v>797</v>
      </c>
      <c r="AA669" s="12">
        <v>0</v>
      </c>
      <c r="AB669" s="54" t="s">
        <v>797</v>
      </c>
      <c r="AC669" s="12">
        <v>0</v>
      </c>
      <c r="AD669" s="54" t="s">
        <v>797</v>
      </c>
      <c r="AE669" s="12">
        <v>0</v>
      </c>
      <c r="AF669" s="54" t="s">
        <v>797</v>
      </c>
      <c r="AG669" s="12">
        <v>0</v>
      </c>
      <c r="AH669" s="54" t="s">
        <v>797</v>
      </c>
      <c r="AI669" s="12">
        <v>0</v>
      </c>
      <c r="AJ669" s="54" t="s">
        <v>797</v>
      </c>
      <c r="AK669" s="12">
        <v>0</v>
      </c>
      <c r="AL669" s="54" t="s">
        <v>797</v>
      </c>
      <c r="AM669" s="12">
        <v>0</v>
      </c>
      <c r="AN669" s="54" t="s">
        <v>797</v>
      </c>
      <c r="AO669" s="12">
        <v>0</v>
      </c>
      <c r="AP669" s="183" t="s">
        <v>896</v>
      </c>
      <c r="AQ669" s="194">
        <v>3</v>
      </c>
      <c r="AR669" s="195" t="s">
        <v>797</v>
      </c>
      <c r="AS669" s="180">
        <v>0</v>
      </c>
      <c r="AT669" s="181">
        <v>3</v>
      </c>
      <c r="AU669" s="188">
        <v>0</v>
      </c>
      <c r="AV669" s="188">
        <v>0</v>
      </c>
      <c r="AW669" s="188" t="s">
        <v>797</v>
      </c>
      <c r="AX669" s="95" t="s">
        <v>897</v>
      </c>
      <c r="AY669" s="96" t="e">
        <v>#VALUE!</v>
      </c>
      <c r="AZ669" s="97">
        <v>0</v>
      </c>
    </row>
    <row r="670" spans="3:52" ht="15" customHeight="1" x14ac:dyDescent="0.25">
      <c r="C670" s="90">
        <f t="shared" si="222"/>
        <v>530</v>
      </c>
      <c r="D670" s="3" t="s">
        <v>344</v>
      </c>
      <c r="E670" s="225" t="str">
        <f>_xlfn.XLOOKUP(D670, '[1]Парный рейтинг'!$D$10:$D$826,'[1]Парный рейтинг'!$P$10:$P$826, "")</f>
        <v/>
      </c>
      <c r="F670" s="172" t="str">
        <f t="shared" si="205"/>
        <v/>
      </c>
      <c r="G670" s="207" t="e">
        <f t="shared" si="206"/>
        <v>#VALUE!</v>
      </c>
      <c r="H670" s="176" t="str">
        <f t="shared" si="204"/>
        <v/>
      </c>
      <c r="I670" s="27" t="str">
        <f t="shared" si="207"/>
        <v>3,0</v>
      </c>
      <c r="J670" s="208">
        <v>3</v>
      </c>
      <c r="K670" s="24" t="s">
        <v>797</v>
      </c>
      <c r="L670" s="2">
        <f t="shared" si="208"/>
        <v>0</v>
      </c>
      <c r="M670" s="5">
        <f t="shared" si="209"/>
        <v>3</v>
      </c>
      <c r="N670" s="196">
        <f t="shared" si="210"/>
        <v>0</v>
      </c>
      <c r="O670" s="196">
        <f t="shared" si="211"/>
        <v>0</v>
      </c>
      <c r="P670" s="17" t="str">
        <f t="shared" si="212"/>
        <v/>
      </c>
      <c r="Q670" s="16" t="str">
        <f t="shared" si="213"/>
        <v>n/a</v>
      </c>
      <c r="R670" s="10" t="e">
        <f t="shared" si="214"/>
        <v>#VALUE!</v>
      </c>
      <c r="S670" s="25">
        <f t="shared" si="215"/>
        <v>0</v>
      </c>
      <c r="T670" s="11">
        <f t="shared" si="216"/>
        <v>0</v>
      </c>
      <c r="U670" s="12" t="str">
        <f t="shared" si="217"/>
        <v xml:space="preserve"> </v>
      </c>
      <c r="V670" s="13">
        <f t="shared" si="218"/>
        <v>0</v>
      </c>
      <c r="W670" s="53">
        <f t="shared" si="219"/>
        <v>0</v>
      </c>
      <c r="X670" s="54">
        <f t="shared" si="220"/>
        <v>0</v>
      </c>
      <c r="Y670" s="15" t="str">
        <f t="shared" si="221"/>
        <v>-</v>
      </c>
      <c r="Z670" s="54" t="s">
        <v>797</v>
      </c>
      <c r="AA670" s="12">
        <v>0</v>
      </c>
      <c r="AB670" s="54" t="s">
        <v>797</v>
      </c>
      <c r="AC670" s="12">
        <v>0</v>
      </c>
      <c r="AD670" s="54" t="s">
        <v>797</v>
      </c>
      <c r="AE670" s="12">
        <v>0</v>
      </c>
      <c r="AF670" s="54" t="s">
        <v>797</v>
      </c>
      <c r="AG670" s="12">
        <v>0</v>
      </c>
      <c r="AH670" s="54" t="s">
        <v>797</v>
      </c>
      <c r="AI670" s="12">
        <v>0</v>
      </c>
      <c r="AJ670" s="54" t="s">
        <v>797</v>
      </c>
      <c r="AK670" s="12">
        <v>0</v>
      </c>
      <c r="AL670" s="54" t="s">
        <v>797</v>
      </c>
      <c r="AM670" s="12">
        <v>0</v>
      </c>
      <c r="AN670" s="54" t="s">
        <v>797</v>
      </c>
      <c r="AO670" s="12">
        <v>0</v>
      </c>
      <c r="AP670" s="183" t="s">
        <v>896</v>
      </c>
      <c r="AQ670" s="194">
        <v>3</v>
      </c>
      <c r="AR670" s="195" t="s">
        <v>797</v>
      </c>
      <c r="AS670" s="180">
        <v>0</v>
      </c>
      <c r="AT670" s="181">
        <v>3</v>
      </c>
      <c r="AU670" s="188">
        <v>0</v>
      </c>
      <c r="AV670" s="188">
        <v>0</v>
      </c>
      <c r="AW670" s="188" t="s">
        <v>797</v>
      </c>
      <c r="AX670" s="95" t="s">
        <v>897</v>
      </c>
      <c r="AY670" s="96" t="e">
        <v>#VALUE!</v>
      </c>
      <c r="AZ670" s="97">
        <v>0</v>
      </c>
    </row>
    <row r="671" spans="3:52" ht="15" customHeight="1" x14ac:dyDescent="0.25">
      <c r="C671" s="90">
        <f t="shared" si="222"/>
        <v>531</v>
      </c>
      <c r="D671" s="3" t="s">
        <v>477</v>
      </c>
      <c r="E671" s="225" t="str">
        <f>_xlfn.XLOOKUP(D671, '[1]Парный рейтинг'!$D$10:$D$826,'[1]Парный рейтинг'!$P$10:$P$826, "")</f>
        <v/>
      </c>
      <c r="F671" s="172" t="str">
        <f t="shared" si="205"/>
        <v/>
      </c>
      <c r="G671" s="207" t="e">
        <f t="shared" si="206"/>
        <v>#VALUE!</v>
      </c>
      <c r="H671" s="176" t="str">
        <f t="shared" si="204"/>
        <v/>
      </c>
      <c r="I671" s="27" t="str">
        <f t="shared" si="207"/>
        <v>3,0</v>
      </c>
      <c r="J671" s="208">
        <v>3</v>
      </c>
      <c r="K671" s="24" t="s">
        <v>797</v>
      </c>
      <c r="L671" s="2">
        <f t="shared" si="208"/>
        <v>0</v>
      </c>
      <c r="M671" s="5">
        <f t="shared" si="209"/>
        <v>3</v>
      </c>
      <c r="N671" s="196">
        <f t="shared" si="210"/>
        <v>0</v>
      </c>
      <c r="O671" s="196">
        <f t="shared" si="211"/>
        <v>0</v>
      </c>
      <c r="P671" s="17" t="str">
        <f t="shared" si="212"/>
        <v/>
      </c>
      <c r="Q671" s="16" t="str">
        <f t="shared" si="213"/>
        <v>n/a</v>
      </c>
      <c r="R671" s="10" t="e">
        <f t="shared" si="214"/>
        <v>#VALUE!</v>
      </c>
      <c r="S671" s="25">
        <f t="shared" si="215"/>
        <v>0</v>
      </c>
      <c r="T671" s="11">
        <f t="shared" si="216"/>
        <v>0</v>
      </c>
      <c r="U671" s="12" t="str">
        <f t="shared" si="217"/>
        <v xml:space="preserve"> </v>
      </c>
      <c r="V671" s="13">
        <f t="shared" si="218"/>
        <v>0</v>
      </c>
      <c r="W671" s="53">
        <f t="shared" si="219"/>
        <v>0</v>
      </c>
      <c r="X671" s="54">
        <f t="shared" si="220"/>
        <v>0</v>
      </c>
      <c r="Y671" s="15" t="str">
        <f t="shared" si="221"/>
        <v>-</v>
      </c>
      <c r="Z671" s="54" t="s">
        <v>797</v>
      </c>
      <c r="AA671" s="12">
        <v>0</v>
      </c>
      <c r="AB671" s="54" t="s">
        <v>797</v>
      </c>
      <c r="AC671" s="12">
        <v>0</v>
      </c>
      <c r="AD671" s="54" t="s">
        <v>797</v>
      </c>
      <c r="AE671" s="12">
        <v>0</v>
      </c>
      <c r="AF671" s="54" t="s">
        <v>797</v>
      </c>
      <c r="AG671" s="12">
        <v>0</v>
      </c>
      <c r="AH671" s="54" t="s">
        <v>797</v>
      </c>
      <c r="AI671" s="12">
        <v>0</v>
      </c>
      <c r="AJ671" s="54" t="s">
        <v>797</v>
      </c>
      <c r="AK671" s="12">
        <v>0</v>
      </c>
      <c r="AL671" s="54" t="s">
        <v>797</v>
      </c>
      <c r="AM671" s="12">
        <v>0</v>
      </c>
      <c r="AN671" s="54" t="s">
        <v>797</v>
      </c>
      <c r="AO671" s="12">
        <v>0</v>
      </c>
      <c r="AP671" s="183" t="s">
        <v>896</v>
      </c>
      <c r="AQ671" s="194">
        <v>3</v>
      </c>
      <c r="AR671" s="195" t="s">
        <v>797</v>
      </c>
      <c r="AS671" s="180">
        <v>0</v>
      </c>
      <c r="AT671" s="181">
        <v>3</v>
      </c>
      <c r="AU671" s="188">
        <v>0</v>
      </c>
      <c r="AV671" s="188">
        <v>0</v>
      </c>
      <c r="AW671" s="188" t="s">
        <v>797</v>
      </c>
      <c r="AX671" s="95" t="s">
        <v>897</v>
      </c>
      <c r="AY671" s="96" t="e">
        <v>#VALUE!</v>
      </c>
      <c r="AZ671" s="97">
        <v>0</v>
      </c>
    </row>
    <row r="672" spans="3:52" ht="15" customHeight="1" x14ac:dyDescent="0.25">
      <c r="C672" s="90">
        <f t="shared" si="222"/>
        <v>532</v>
      </c>
      <c r="D672" s="3" t="s">
        <v>400</v>
      </c>
      <c r="E672" s="225" t="str">
        <f>_xlfn.XLOOKUP(D672, '[1]Парный рейтинг'!$D$10:$D$826,'[1]Парный рейтинг'!$P$10:$P$826, "")</f>
        <v/>
      </c>
      <c r="F672" s="172" t="str">
        <f t="shared" si="205"/>
        <v/>
      </c>
      <c r="G672" s="207" t="e">
        <f t="shared" si="206"/>
        <v>#VALUE!</v>
      </c>
      <c r="H672" s="176" t="str">
        <f t="shared" si="204"/>
        <v/>
      </c>
      <c r="I672" s="27" t="str">
        <f t="shared" si="207"/>
        <v>3,0</v>
      </c>
      <c r="J672" s="208">
        <v>3</v>
      </c>
      <c r="K672" s="24" t="s">
        <v>797</v>
      </c>
      <c r="L672" s="2">
        <f t="shared" si="208"/>
        <v>0</v>
      </c>
      <c r="M672" s="5">
        <f t="shared" si="209"/>
        <v>3</v>
      </c>
      <c r="N672" s="196">
        <f t="shared" si="210"/>
        <v>0</v>
      </c>
      <c r="O672" s="196">
        <f t="shared" si="211"/>
        <v>0</v>
      </c>
      <c r="P672" s="17" t="str">
        <f t="shared" si="212"/>
        <v/>
      </c>
      <c r="Q672" s="16" t="str">
        <f t="shared" si="213"/>
        <v>n/a</v>
      </c>
      <c r="R672" s="10" t="e">
        <f t="shared" si="214"/>
        <v>#VALUE!</v>
      </c>
      <c r="S672" s="25">
        <f t="shared" si="215"/>
        <v>0</v>
      </c>
      <c r="T672" s="11">
        <f t="shared" si="216"/>
        <v>0</v>
      </c>
      <c r="U672" s="12" t="str">
        <f t="shared" si="217"/>
        <v xml:space="preserve"> </v>
      </c>
      <c r="V672" s="13">
        <f t="shared" si="218"/>
        <v>0</v>
      </c>
      <c r="W672" s="53">
        <f t="shared" si="219"/>
        <v>0</v>
      </c>
      <c r="X672" s="54">
        <f t="shared" si="220"/>
        <v>0</v>
      </c>
      <c r="Y672" s="15" t="str">
        <f t="shared" si="221"/>
        <v>-</v>
      </c>
      <c r="Z672" s="54" t="s">
        <v>797</v>
      </c>
      <c r="AA672" s="12">
        <v>0</v>
      </c>
      <c r="AB672" s="54" t="s">
        <v>797</v>
      </c>
      <c r="AC672" s="12">
        <v>0</v>
      </c>
      <c r="AD672" s="54" t="s">
        <v>797</v>
      </c>
      <c r="AE672" s="12">
        <v>0</v>
      </c>
      <c r="AF672" s="54" t="s">
        <v>797</v>
      </c>
      <c r="AG672" s="12">
        <v>0</v>
      </c>
      <c r="AH672" s="54" t="s">
        <v>797</v>
      </c>
      <c r="AI672" s="12">
        <v>0</v>
      </c>
      <c r="AJ672" s="54" t="s">
        <v>797</v>
      </c>
      <c r="AK672" s="12">
        <v>0</v>
      </c>
      <c r="AL672" s="54" t="s">
        <v>797</v>
      </c>
      <c r="AM672" s="12">
        <v>0</v>
      </c>
      <c r="AN672" s="54" t="s">
        <v>797</v>
      </c>
      <c r="AO672" s="12">
        <v>0</v>
      </c>
      <c r="AP672" s="183" t="s">
        <v>896</v>
      </c>
      <c r="AQ672" s="194">
        <v>3</v>
      </c>
      <c r="AR672" s="195" t="s">
        <v>797</v>
      </c>
      <c r="AS672" s="180">
        <v>0</v>
      </c>
      <c r="AT672" s="181">
        <v>3</v>
      </c>
      <c r="AU672" s="188">
        <v>0</v>
      </c>
      <c r="AV672" s="188">
        <v>0</v>
      </c>
      <c r="AW672" s="188" t="s">
        <v>797</v>
      </c>
      <c r="AX672" s="95" t="s">
        <v>897</v>
      </c>
      <c r="AY672" s="96" t="e">
        <v>#VALUE!</v>
      </c>
      <c r="AZ672" s="97">
        <v>0</v>
      </c>
    </row>
    <row r="673" spans="3:52" ht="15" customHeight="1" x14ac:dyDescent="0.25">
      <c r="C673" s="90">
        <f t="shared" si="222"/>
        <v>533</v>
      </c>
      <c r="D673" s="3" t="s">
        <v>493</v>
      </c>
      <c r="E673" s="225" t="str">
        <f>_xlfn.XLOOKUP(D673, '[1]Парный рейтинг'!$D$10:$D$826,'[1]Парный рейтинг'!$P$10:$P$826, "")</f>
        <v/>
      </c>
      <c r="F673" s="172" t="str">
        <f t="shared" si="205"/>
        <v/>
      </c>
      <c r="G673" s="207" t="e">
        <f t="shared" si="206"/>
        <v>#VALUE!</v>
      </c>
      <c r="H673" s="176" t="str">
        <f t="shared" si="204"/>
        <v/>
      </c>
      <c r="I673" s="27" t="str">
        <f t="shared" si="207"/>
        <v>3,0</v>
      </c>
      <c r="J673" s="208">
        <v>3</v>
      </c>
      <c r="K673" s="24" t="s">
        <v>797</v>
      </c>
      <c r="L673" s="2">
        <f t="shared" si="208"/>
        <v>0</v>
      </c>
      <c r="M673" s="5">
        <f t="shared" si="209"/>
        <v>3</v>
      </c>
      <c r="N673" s="196">
        <f t="shared" si="210"/>
        <v>0</v>
      </c>
      <c r="O673" s="196">
        <f t="shared" si="211"/>
        <v>0</v>
      </c>
      <c r="P673" s="17" t="str">
        <f t="shared" si="212"/>
        <v/>
      </c>
      <c r="Q673" s="16" t="str">
        <f t="shared" si="213"/>
        <v>n/a</v>
      </c>
      <c r="R673" s="10" t="e">
        <f t="shared" si="214"/>
        <v>#VALUE!</v>
      </c>
      <c r="S673" s="25">
        <f t="shared" si="215"/>
        <v>0</v>
      </c>
      <c r="T673" s="11">
        <f t="shared" si="216"/>
        <v>0</v>
      </c>
      <c r="U673" s="12" t="str">
        <f t="shared" si="217"/>
        <v xml:space="preserve"> </v>
      </c>
      <c r="V673" s="13">
        <f t="shared" si="218"/>
        <v>0</v>
      </c>
      <c r="W673" s="53">
        <f t="shared" si="219"/>
        <v>0</v>
      </c>
      <c r="X673" s="54">
        <f t="shared" si="220"/>
        <v>0</v>
      </c>
      <c r="Y673" s="15" t="str">
        <f t="shared" si="221"/>
        <v>-</v>
      </c>
      <c r="Z673" s="54" t="s">
        <v>797</v>
      </c>
      <c r="AA673" s="12">
        <v>0</v>
      </c>
      <c r="AB673" s="54" t="s">
        <v>797</v>
      </c>
      <c r="AC673" s="12">
        <v>0</v>
      </c>
      <c r="AD673" s="54" t="s">
        <v>797</v>
      </c>
      <c r="AE673" s="12">
        <v>0</v>
      </c>
      <c r="AF673" s="54" t="s">
        <v>797</v>
      </c>
      <c r="AG673" s="12">
        <v>0</v>
      </c>
      <c r="AH673" s="54" t="s">
        <v>797</v>
      </c>
      <c r="AI673" s="12">
        <v>0</v>
      </c>
      <c r="AJ673" s="54" t="s">
        <v>797</v>
      </c>
      <c r="AK673" s="12">
        <v>0</v>
      </c>
      <c r="AL673" s="54" t="s">
        <v>797</v>
      </c>
      <c r="AM673" s="12">
        <v>0</v>
      </c>
      <c r="AN673" s="54" t="s">
        <v>797</v>
      </c>
      <c r="AO673" s="12">
        <v>0</v>
      </c>
      <c r="AP673" s="183" t="s">
        <v>896</v>
      </c>
      <c r="AQ673" s="194">
        <v>3</v>
      </c>
      <c r="AR673" s="195" t="s">
        <v>797</v>
      </c>
      <c r="AS673" s="180">
        <v>0</v>
      </c>
      <c r="AT673" s="181">
        <v>3</v>
      </c>
      <c r="AU673" s="188">
        <v>0</v>
      </c>
      <c r="AV673" s="188">
        <v>0</v>
      </c>
      <c r="AW673" s="188" t="s">
        <v>797</v>
      </c>
      <c r="AX673" s="95" t="s">
        <v>897</v>
      </c>
      <c r="AY673" s="96" t="e">
        <v>#VALUE!</v>
      </c>
      <c r="AZ673" s="97">
        <v>0</v>
      </c>
    </row>
    <row r="674" spans="3:52" ht="15" customHeight="1" x14ac:dyDescent="0.25">
      <c r="C674" s="90">
        <f t="shared" si="222"/>
        <v>534</v>
      </c>
      <c r="D674" s="3" t="s">
        <v>470</v>
      </c>
      <c r="E674" s="225" t="str">
        <f>_xlfn.XLOOKUP(D674, '[1]Парный рейтинг'!$D$10:$D$826,'[1]Парный рейтинг'!$P$10:$P$826, "")</f>
        <v/>
      </c>
      <c r="F674" s="172" t="str">
        <f t="shared" si="205"/>
        <v/>
      </c>
      <c r="G674" s="207" t="e">
        <f t="shared" si="206"/>
        <v>#VALUE!</v>
      </c>
      <c r="H674" s="176" t="str">
        <f t="shared" ref="H674:H701" si="223">IF(ISNUMBER(SEARCH("~*", F674)), "*", "")</f>
        <v/>
      </c>
      <c r="I674" s="27" t="str">
        <f t="shared" si="207"/>
        <v>3,0</v>
      </c>
      <c r="J674" s="208">
        <v>3</v>
      </c>
      <c r="K674" s="24" t="s">
        <v>797</v>
      </c>
      <c r="L674" s="2">
        <f t="shared" si="208"/>
        <v>0</v>
      </c>
      <c r="M674" s="5">
        <f t="shared" si="209"/>
        <v>3</v>
      </c>
      <c r="N674" s="196">
        <f t="shared" si="210"/>
        <v>0</v>
      </c>
      <c r="O674" s="196">
        <f t="shared" si="211"/>
        <v>0</v>
      </c>
      <c r="P674" s="17" t="str">
        <f t="shared" si="212"/>
        <v/>
      </c>
      <c r="Q674" s="16" t="str">
        <f t="shared" si="213"/>
        <v>n/a</v>
      </c>
      <c r="R674" s="10" t="e">
        <f t="shared" si="214"/>
        <v>#VALUE!</v>
      </c>
      <c r="S674" s="25">
        <f t="shared" si="215"/>
        <v>0</v>
      </c>
      <c r="T674" s="11">
        <f t="shared" si="216"/>
        <v>0</v>
      </c>
      <c r="U674" s="12" t="str">
        <f t="shared" si="217"/>
        <v xml:space="preserve"> </v>
      </c>
      <c r="V674" s="13">
        <f t="shared" si="218"/>
        <v>0</v>
      </c>
      <c r="W674" s="53">
        <f t="shared" si="219"/>
        <v>0</v>
      </c>
      <c r="X674" s="54">
        <f t="shared" si="220"/>
        <v>0</v>
      </c>
      <c r="Y674" s="15" t="str">
        <f t="shared" si="221"/>
        <v>-</v>
      </c>
      <c r="Z674" s="54" t="s">
        <v>797</v>
      </c>
      <c r="AA674" s="12">
        <v>0</v>
      </c>
      <c r="AB674" s="54" t="s">
        <v>797</v>
      </c>
      <c r="AC674" s="12">
        <v>0</v>
      </c>
      <c r="AD674" s="54" t="s">
        <v>797</v>
      </c>
      <c r="AE674" s="12">
        <v>0</v>
      </c>
      <c r="AF674" s="54" t="s">
        <v>797</v>
      </c>
      <c r="AG674" s="12">
        <v>0</v>
      </c>
      <c r="AH674" s="54" t="s">
        <v>797</v>
      </c>
      <c r="AI674" s="12">
        <v>0</v>
      </c>
      <c r="AJ674" s="54" t="s">
        <v>797</v>
      </c>
      <c r="AK674" s="12">
        <v>0</v>
      </c>
      <c r="AL674" s="54" t="s">
        <v>797</v>
      </c>
      <c r="AM674" s="12">
        <v>0</v>
      </c>
      <c r="AN674" s="54" t="s">
        <v>797</v>
      </c>
      <c r="AO674" s="12">
        <v>0</v>
      </c>
      <c r="AP674" s="183" t="s">
        <v>896</v>
      </c>
      <c r="AQ674" s="194">
        <v>3</v>
      </c>
      <c r="AR674" s="195" t="s">
        <v>797</v>
      </c>
      <c r="AS674" s="180">
        <v>0</v>
      </c>
      <c r="AT674" s="181">
        <v>3</v>
      </c>
      <c r="AU674" s="188">
        <v>0</v>
      </c>
      <c r="AV674" s="188">
        <v>0</v>
      </c>
      <c r="AW674" s="188" t="s">
        <v>797</v>
      </c>
      <c r="AX674" s="95" t="s">
        <v>897</v>
      </c>
      <c r="AY674" s="96" t="e">
        <v>#VALUE!</v>
      </c>
      <c r="AZ674" s="97">
        <v>0</v>
      </c>
    </row>
    <row r="675" spans="3:52" ht="15" customHeight="1" x14ac:dyDescent="0.25">
      <c r="C675" s="90">
        <f t="shared" si="222"/>
        <v>535</v>
      </c>
      <c r="D675" s="3" t="s">
        <v>652</v>
      </c>
      <c r="E675" s="225" t="str">
        <f>_xlfn.XLOOKUP(D675, '[1]Парный рейтинг'!$D$10:$D$826,'[1]Парный рейтинг'!$P$10:$P$826, "")</f>
        <v/>
      </c>
      <c r="F675" s="172" t="str">
        <f t="shared" si="205"/>
        <v/>
      </c>
      <c r="G675" s="207" t="e">
        <f t="shared" si="206"/>
        <v>#VALUE!</v>
      </c>
      <c r="H675" s="176" t="str">
        <f t="shared" si="223"/>
        <v/>
      </c>
      <c r="I675" s="27" t="str">
        <f t="shared" si="207"/>
        <v>3,0</v>
      </c>
      <c r="J675" s="208">
        <v>3</v>
      </c>
      <c r="K675" s="24" t="s">
        <v>797</v>
      </c>
      <c r="L675" s="2">
        <f t="shared" si="208"/>
        <v>0</v>
      </c>
      <c r="M675" s="5">
        <f t="shared" si="209"/>
        <v>3</v>
      </c>
      <c r="N675" s="196">
        <f t="shared" si="210"/>
        <v>0</v>
      </c>
      <c r="O675" s="196">
        <f t="shared" si="211"/>
        <v>0</v>
      </c>
      <c r="P675" s="17" t="str">
        <f t="shared" si="212"/>
        <v/>
      </c>
      <c r="Q675" s="16" t="str">
        <f t="shared" si="213"/>
        <v>n/a</v>
      </c>
      <c r="R675" s="10" t="e">
        <f t="shared" si="214"/>
        <v>#VALUE!</v>
      </c>
      <c r="S675" s="25">
        <f t="shared" si="215"/>
        <v>0</v>
      </c>
      <c r="T675" s="11">
        <f t="shared" si="216"/>
        <v>0</v>
      </c>
      <c r="U675" s="12" t="str">
        <f t="shared" si="217"/>
        <v xml:space="preserve"> </v>
      </c>
      <c r="V675" s="13">
        <f t="shared" si="218"/>
        <v>0</v>
      </c>
      <c r="W675" s="53">
        <f t="shared" si="219"/>
        <v>0</v>
      </c>
      <c r="X675" s="54">
        <f t="shared" si="220"/>
        <v>0</v>
      </c>
      <c r="Y675" s="15" t="str">
        <f t="shared" si="221"/>
        <v>-</v>
      </c>
      <c r="Z675" s="54" t="s">
        <v>797</v>
      </c>
      <c r="AA675" s="12">
        <v>0</v>
      </c>
      <c r="AB675" s="54" t="s">
        <v>797</v>
      </c>
      <c r="AC675" s="12">
        <v>0</v>
      </c>
      <c r="AD675" s="54" t="s">
        <v>797</v>
      </c>
      <c r="AE675" s="12">
        <v>0</v>
      </c>
      <c r="AF675" s="54" t="s">
        <v>797</v>
      </c>
      <c r="AG675" s="12">
        <v>0</v>
      </c>
      <c r="AH675" s="54" t="s">
        <v>797</v>
      </c>
      <c r="AI675" s="12">
        <v>0</v>
      </c>
      <c r="AJ675" s="54" t="s">
        <v>797</v>
      </c>
      <c r="AK675" s="12">
        <v>0</v>
      </c>
      <c r="AL675" s="54" t="s">
        <v>797</v>
      </c>
      <c r="AM675" s="12">
        <v>0</v>
      </c>
      <c r="AN675" s="54" t="s">
        <v>797</v>
      </c>
      <c r="AO675" s="12">
        <v>0</v>
      </c>
      <c r="AP675" s="183" t="s">
        <v>896</v>
      </c>
      <c r="AQ675" s="194">
        <v>3</v>
      </c>
      <c r="AR675" s="195" t="s">
        <v>797</v>
      </c>
      <c r="AS675" s="180">
        <v>0</v>
      </c>
      <c r="AT675" s="181">
        <v>3</v>
      </c>
      <c r="AU675" s="188">
        <v>0</v>
      </c>
      <c r="AV675" s="188">
        <v>0</v>
      </c>
      <c r="AW675" s="188" t="s">
        <v>797</v>
      </c>
      <c r="AX675" s="95" t="s">
        <v>897</v>
      </c>
      <c r="AY675" s="96" t="e">
        <v>#VALUE!</v>
      </c>
      <c r="AZ675" s="97">
        <v>0</v>
      </c>
    </row>
    <row r="676" spans="3:52" ht="15" customHeight="1" x14ac:dyDescent="0.25">
      <c r="C676" s="90">
        <f t="shared" si="222"/>
        <v>536</v>
      </c>
      <c r="D676" s="3" t="s">
        <v>653</v>
      </c>
      <c r="E676" s="225" t="str">
        <f>_xlfn.XLOOKUP(D676, '[1]Парный рейтинг'!$D$10:$D$826,'[1]Парный рейтинг'!$P$10:$P$826, "")</f>
        <v/>
      </c>
      <c r="F676" s="172" t="str">
        <f t="shared" si="205"/>
        <v/>
      </c>
      <c r="G676" s="207" t="e">
        <f t="shared" si="206"/>
        <v>#VALUE!</v>
      </c>
      <c r="H676" s="176" t="str">
        <f t="shared" si="223"/>
        <v/>
      </c>
      <c r="I676" s="27" t="str">
        <f t="shared" si="207"/>
        <v>3,0</v>
      </c>
      <c r="J676" s="208">
        <v>3</v>
      </c>
      <c r="K676" s="24" t="s">
        <v>797</v>
      </c>
      <c r="L676" s="2">
        <f t="shared" si="208"/>
        <v>0</v>
      </c>
      <c r="M676" s="5">
        <f t="shared" si="209"/>
        <v>3</v>
      </c>
      <c r="N676" s="196">
        <f t="shared" si="210"/>
        <v>0</v>
      </c>
      <c r="O676" s="196">
        <f t="shared" si="211"/>
        <v>0</v>
      </c>
      <c r="P676" s="17" t="str">
        <f t="shared" si="212"/>
        <v/>
      </c>
      <c r="Q676" s="16" t="str">
        <f t="shared" si="213"/>
        <v>n/a</v>
      </c>
      <c r="R676" s="10" t="e">
        <f t="shared" si="214"/>
        <v>#VALUE!</v>
      </c>
      <c r="S676" s="25">
        <f t="shared" si="215"/>
        <v>0</v>
      </c>
      <c r="T676" s="11">
        <f t="shared" si="216"/>
        <v>0</v>
      </c>
      <c r="U676" s="12" t="str">
        <f t="shared" si="217"/>
        <v xml:space="preserve"> </v>
      </c>
      <c r="V676" s="13">
        <f t="shared" si="218"/>
        <v>0</v>
      </c>
      <c r="W676" s="53">
        <f t="shared" si="219"/>
        <v>0</v>
      </c>
      <c r="X676" s="54">
        <f t="shared" si="220"/>
        <v>0</v>
      </c>
      <c r="Y676" s="15" t="str">
        <f t="shared" si="221"/>
        <v>-</v>
      </c>
      <c r="Z676" s="54" t="s">
        <v>797</v>
      </c>
      <c r="AA676" s="12">
        <v>0</v>
      </c>
      <c r="AB676" s="54" t="s">
        <v>797</v>
      </c>
      <c r="AC676" s="12">
        <v>0</v>
      </c>
      <c r="AD676" s="54" t="s">
        <v>797</v>
      </c>
      <c r="AE676" s="12">
        <v>0</v>
      </c>
      <c r="AF676" s="54" t="s">
        <v>797</v>
      </c>
      <c r="AG676" s="12">
        <v>0</v>
      </c>
      <c r="AH676" s="54" t="s">
        <v>797</v>
      </c>
      <c r="AI676" s="12">
        <v>0</v>
      </c>
      <c r="AJ676" s="54" t="s">
        <v>797</v>
      </c>
      <c r="AK676" s="12">
        <v>0</v>
      </c>
      <c r="AL676" s="54" t="s">
        <v>797</v>
      </c>
      <c r="AM676" s="12">
        <v>0</v>
      </c>
      <c r="AN676" s="54" t="s">
        <v>797</v>
      </c>
      <c r="AO676" s="12">
        <v>0</v>
      </c>
      <c r="AP676" s="183" t="s">
        <v>896</v>
      </c>
      <c r="AQ676" s="194">
        <v>3</v>
      </c>
      <c r="AR676" s="195" t="s">
        <v>797</v>
      </c>
      <c r="AS676" s="180">
        <v>0</v>
      </c>
      <c r="AT676" s="181">
        <v>3</v>
      </c>
      <c r="AU676" s="188">
        <v>0</v>
      </c>
      <c r="AV676" s="188">
        <v>0</v>
      </c>
      <c r="AW676" s="188" t="s">
        <v>797</v>
      </c>
      <c r="AX676" s="95" t="s">
        <v>897</v>
      </c>
      <c r="AY676" s="96" t="e">
        <v>#VALUE!</v>
      </c>
      <c r="AZ676" s="97">
        <v>0</v>
      </c>
    </row>
    <row r="677" spans="3:52" ht="15" customHeight="1" x14ac:dyDescent="0.25">
      <c r="C677" s="90">
        <f t="shared" si="222"/>
        <v>537</v>
      </c>
      <c r="D677" s="3" t="s">
        <v>468</v>
      </c>
      <c r="E677" s="225" t="str">
        <f>_xlfn.XLOOKUP(D677, '[1]Парный рейтинг'!$D$10:$D$826,'[1]Парный рейтинг'!$P$10:$P$826, "")</f>
        <v/>
      </c>
      <c r="F677" s="172" t="str">
        <f t="shared" si="205"/>
        <v/>
      </c>
      <c r="G677" s="207" t="e">
        <f t="shared" si="206"/>
        <v>#VALUE!</v>
      </c>
      <c r="H677" s="176" t="str">
        <f t="shared" si="223"/>
        <v/>
      </c>
      <c r="I677" s="27" t="str">
        <f t="shared" si="207"/>
        <v>3,0</v>
      </c>
      <c r="J677" s="208">
        <v>3</v>
      </c>
      <c r="K677" s="24" t="s">
        <v>797</v>
      </c>
      <c r="L677" s="2">
        <f t="shared" si="208"/>
        <v>0</v>
      </c>
      <c r="M677" s="5">
        <f t="shared" si="209"/>
        <v>3</v>
      </c>
      <c r="N677" s="196">
        <f t="shared" si="210"/>
        <v>0</v>
      </c>
      <c r="O677" s="196">
        <f t="shared" si="211"/>
        <v>0</v>
      </c>
      <c r="P677" s="17" t="str">
        <f t="shared" si="212"/>
        <v/>
      </c>
      <c r="Q677" s="16" t="str">
        <f t="shared" si="213"/>
        <v>n/a</v>
      </c>
      <c r="R677" s="10" t="e">
        <f t="shared" si="214"/>
        <v>#VALUE!</v>
      </c>
      <c r="S677" s="25">
        <f t="shared" si="215"/>
        <v>0</v>
      </c>
      <c r="T677" s="11">
        <f t="shared" si="216"/>
        <v>0</v>
      </c>
      <c r="U677" s="12" t="str">
        <f t="shared" si="217"/>
        <v xml:space="preserve"> </v>
      </c>
      <c r="V677" s="13">
        <f t="shared" si="218"/>
        <v>0</v>
      </c>
      <c r="W677" s="53">
        <f t="shared" si="219"/>
        <v>0</v>
      </c>
      <c r="X677" s="54">
        <f t="shared" si="220"/>
        <v>0</v>
      </c>
      <c r="Y677" s="15" t="str">
        <f t="shared" si="221"/>
        <v>-</v>
      </c>
      <c r="Z677" s="54" t="s">
        <v>797</v>
      </c>
      <c r="AA677" s="12">
        <v>0</v>
      </c>
      <c r="AB677" s="54" t="s">
        <v>797</v>
      </c>
      <c r="AC677" s="12">
        <v>0</v>
      </c>
      <c r="AD677" s="54" t="s">
        <v>797</v>
      </c>
      <c r="AE677" s="12">
        <v>0</v>
      </c>
      <c r="AF677" s="54" t="s">
        <v>797</v>
      </c>
      <c r="AG677" s="12">
        <v>0</v>
      </c>
      <c r="AH677" s="54" t="s">
        <v>797</v>
      </c>
      <c r="AI677" s="12">
        <v>0</v>
      </c>
      <c r="AJ677" s="54" t="s">
        <v>797</v>
      </c>
      <c r="AK677" s="12">
        <v>0</v>
      </c>
      <c r="AL677" s="54" t="s">
        <v>797</v>
      </c>
      <c r="AM677" s="12">
        <v>0</v>
      </c>
      <c r="AN677" s="54" t="s">
        <v>797</v>
      </c>
      <c r="AO677" s="12">
        <v>0</v>
      </c>
      <c r="AP677" s="183" t="s">
        <v>896</v>
      </c>
      <c r="AQ677" s="194">
        <v>3</v>
      </c>
      <c r="AR677" s="195" t="s">
        <v>797</v>
      </c>
      <c r="AS677" s="180">
        <v>0</v>
      </c>
      <c r="AT677" s="181">
        <v>3</v>
      </c>
      <c r="AU677" s="188">
        <v>0</v>
      </c>
      <c r="AV677" s="188">
        <v>0</v>
      </c>
      <c r="AW677" s="188" t="s">
        <v>797</v>
      </c>
      <c r="AX677" s="95" t="s">
        <v>897</v>
      </c>
      <c r="AY677" s="96" t="e">
        <v>#VALUE!</v>
      </c>
      <c r="AZ677" s="97">
        <v>0</v>
      </c>
    </row>
    <row r="678" spans="3:52" ht="15" customHeight="1" x14ac:dyDescent="0.25">
      <c r="C678" s="90">
        <f t="shared" si="222"/>
        <v>538</v>
      </c>
      <c r="D678" s="3" t="s">
        <v>374</v>
      </c>
      <c r="E678" s="225" t="str">
        <f>_xlfn.XLOOKUP(D678, '[1]Парный рейтинг'!$D$10:$D$826,'[1]Парный рейтинг'!$P$10:$P$826, "")</f>
        <v/>
      </c>
      <c r="F678" s="172" t="str">
        <f t="shared" si="205"/>
        <v/>
      </c>
      <c r="G678" s="207" t="e">
        <f t="shared" si="206"/>
        <v>#VALUE!</v>
      </c>
      <c r="H678" s="176" t="str">
        <f t="shared" si="223"/>
        <v/>
      </c>
      <c r="I678" s="27" t="str">
        <f t="shared" si="207"/>
        <v>3,0</v>
      </c>
      <c r="J678" s="208">
        <v>3</v>
      </c>
      <c r="K678" s="24" t="s">
        <v>797</v>
      </c>
      <c r="L678" s="2">
        <f t="shared" si="208"/>
        <v>0</v>
      </c>
      <c r="M678" s="5">
        <f t="shared" si="209"/>
        <v>3</v>
      </c>
      <c r="N678" s="196">
        <f t="shared" si="210"/>
        <v>0</v>
      </c>
      <c r="O678" s="196">
        <f t="shared" si="211"/>
        <v>0</v>
      </c>
      <c r="P678" s="17" t="str">
        <f t="shared" si="212"/>
        <v/>
      </c>
      <c r="Q678" s="16" t="str">
        <f t="shared" si="213"/>
        <v>n/a</v>
      </c>
      <c r="R678" s="10" t="e">
        <f t="shared" si="214"/>
        <v>#VALUE!</v>
      </c>
      <c r="S678" s="25">
        <f t="shared" si="215"/>
        <v>0</v>
      </c>
      <c r="T678" s="11">
        <f t="shared" si="216"/>
        <v>0</v>
      </c>
      <c r="U678" s="12" t="str">
        <f t="shared" si="217"/>
        <v xml:space="preserve"> </v>
      </c>
      <c r="V678" s="13">
        <f t="shared" si="218"/>
        <v>0</v>
      </c>
      <c r="W678" s="53">
        <f t="shared" si="219"/>
        <v>0</v>
      </c>
      <c r="X678" s="54">
        <f t="shared" si="220"/>
        <v>0</v>
      </c>
      <c r="Y678" s="15" t="str">
        <f t="shared" si="221"/>
        <v>-</v>
      </c>
      <c r="Z678" s="54" t="s">
        <v>797</v>
      </c>
      <c r="AA678" s="12">
        <v>0</v>
      </c>
      <c r="AB678" s="54" t="s">
        <v>797</v>
      </c>
      <c r="AC678" s="12">
        <v>0</v>
      </c>
      <c r="AD678" s="54" t="s">
        <v>797</v>
      </c>
      <c r="AE678" s="12">
        <v>0</v>
      </c>
      <c r="AF678" s="54" t="s">
        <v>797</v>
      </c>
      <c r="AG678" s="12">
        <v>0</v>
      </c>
      <c r="AH678" s="54" t="s">
        <v>797</v>
      </c>
      <c r="AI678" s="12">
        <v>0</v>
      </c>
      <c r="AJ678" s="54" t="s">
        <v>797</v>
      </c>
      <c r="AK678" s="12">
        <v>0</v>
      </c>
      <c r="AL678" s="54" t="s">
        <v>797</v>
      </c>
      <c r="AM678" s="12">
        <v>0</v>
      </c>
      <c r="AN678" s="54" t="s">
        <v>797</v>
      </c>
      <c r="AO678" s="12">
        <v>0</v>
      </c>
      <c r="AP678" s="183" t="s">
        <v>896</v>
      </c>
      <c r="AQ678" s="194">
        <v>3</v>
      </c>
      <c r="AR678" s="195" t="s">
        <v>797</v>
      </c>
      <c r="AS678" s="180">
        <v>0</v>
      </c>
      <c r="AT678" s="181">
        <v>3</v>
      </c>
      <c r="AU678" s="188">
        <v>0</v>
      </c>
      <c r="AV678" s="188">
        <v>0</v>
      </c>
      <c r="AW678" s="188" t="s">
        <v>797</v>
      </c>
      <c r="AX678" s="95" t="s">
        <v>897</v>
      </c>
      <c r="AY678" s="96" t="e">
        <v>#VALUE!</v>
      </c>
      <c r="AZ678" s="97">
        <v>0</v>
      </c>
    </row>
    <row r="679" spans="3:52" ht="15" customHeight="1" x14ac:dyDescent="0.25">
      <c r="C679" s="90">
        <f t="shared" si="222"/>
        <v>539</v>
      </c>
      <c r="D679" s="3" t="s">
        <v>654</v>
      </c>
      <c r="E679" s="225" t="str">
        <f>_xlfn.XLOOKUP(D679, '[1]Парный рейтинг'!$D$10:$D$826,'[1]Парный рейтинг'!$P$10:$P$826, "")</f>
        <v/>
      </c>
      <c r="F679" s="172" t="str">
        <f t="shared" si="205"/>
        <v/>
      </c>
      <c r="G679" s="207" t="e">
        <f t="shared" si="206"/>
        <v>#VALUE!</v>
      </c>
      <c r="H679" s="176" t="str">
        <f t="shared" si="223"/>
        <v/>
      </c>
      <c r="I679" s="27" t="str">
        <f t="shared" si="207"/>
        <v>3,0</v>
      </c>
      <c r="J679" s="208">
        <v>3</v>
      </c>
      <c r="K679" s="24" t="s">
        <v>797</v>
      </c>
      <c r="L679" s="2">
        <f t="shared" si="208"/>
        <v>0</v>
      </c>
      <c r="M679" s="5">
        <f t="shared" si="209"/>
        <v>3</v>
      </c>
      <c r="N679" s="196">
        <f t="shared" si="210"/>
        <v>0</v>
      </c>
      <c r="O679" s="196">
        <f t="shared" si="211"/>
        <v>0</v>
      </c>
      <c r="P679" s="17" t="str">
        <f t="shared" si="212"/>
        <v/>
      </c>
      <c r="Q679" s="16" t="str">
        <f t="shared" si="213"/>
        <v>n/a</v>
      </c>
      <c r="R679" s="10" t="e">
        <f t="shared" si="214"/>
        <v>#VALUE!</v>
      </c>
      <c r="S679" s="25">
        <f t="shared" si="215"/>
        <v>0</v>
      </c>
      <c r="T679" s="11">
        <f t="shared" si="216"/>
        <v>0</v>
      </c>
      <c r="U679" s="12" t="str">
        <f t="shared" si="217"/>
        <v xml:space="preserve"> </v>
      </c>
      <c r="V679" s="13">
        <f t="shared" si="218"/>
        <v>0</v>
      </c>
      <c r="W679" s="53">
        <f t="shared" si="219"/>
        <v>0</v>
      </c>
      <c r="X679" s="54">
        <f t="shared" si="220"/>
        <v>0</v>
      </c>
      <c r="Y679" s="15" t="str">
        <f t="shared" si="221"/>
        <v>-</v>
      </c>
      <c r="Z679" s="54" t="s">
        <v>797</v>
      </c>
      <c r="AA679" s="12">
        <v>0</v>
      </c>
      <c r="AB679" s="54" t="s">
        <v>797</v>
      </c>
      <c r="AC679" s="12">
        <v>0</v>
      </c>
      <c r="AD679" s="54" t="s">
        <v>797</v>
      </c>
      <c r="AE679" s="12">
        <v>0</v>
      </c>
      <c r="AF679" s="54" t="s">
        <v>797</v>
      </c>
      <c r="AG679" s="12">
        <v>0</v>
      </c>
      <c r="AH679" s="54" t="s">
        <v>797</v>
      </c>
      <c r="AI679" s="12">
        <v>0</v>
      </c>
      <c r="AJ679" s="54" t="s">
        <v>797</v>
      </c>
      <c r="AK679" s="12">
        <v>0</v>
      </c>
      <c r="AL679" s="54" t="s">
        <v>797</v>
      </c>
      <c r="AM679" s="12">
        <v>0</v>
      </c>
      <c r="AN679" s="54" t="s">
        <v>797</v>
      </c>
      <c r="AO679" s="12">
        <v>0</v>
      </c>
      <c r="AP679" s="183" t="s">
        <v>896</v>
      </c>
      <c r="AQ679" s="194">
        <v>3</v>
      </c>
      <c r="AR679" s="195" t="s">
        <v>797</v>
      </c>
      <c r="AS679" s="180">
        <v>0</v>
      </c>
      <c r="AT679" s="181">
        <v>3</v>
      </c>
      <c r="AU679" s="188">
        <v>0</v>
      </c>
      <c r="AV679" s="188">
        <v>0</v>
      </c>
      <c r="AW679" s="188" t="s">
        <v>797</v>
      </c>
      <c r="AX679" s="95" t="s">
        <v>897</v>
      </c>
      <c r="AY679" s="96" t="e">
        <v>#VALUE!</v>
      </c>
      <c r="AZ679" s="97">
        <v>0</v>
      </c>
    </row>
    <row r="680" spans="3:52" ht="15" customHeight="1" x14ac:dyDescent="0.25">
      <c r="C680" s="90">
        <f t="shared" si="222"/>
        <v>540</v>
      </c>
      <c r="D680" s="3" t="s">
        <v>655</v>
      </c>
      <c r="E680" s="225" t="str">
        <f>_xlfn.XLOOKUP(D680, '[1]Парный рейтинг'!$D$10:$D$826,'[1]Парный рейтинг'!$P$10:$P$826, "")</f>
        <v/>
      </c>
      <c r="F680" s="172" t="str">
        <f t="shared" si="205"/>
        <v/>
      </c>
      <c r="G680" s="207" t="e">
        <f t="shared" si="206"/>
        <v>#VALUE!</v>
      </c>
      <c r="H680" s="176" t="str">
        <f t="shared" si="223"/>
        <v/>
      </c>
      <c r="I680" s="27" t="str">
        <f t="shared" si="207"/>
        <v>3,0</v>
      </c>
      <c r="J680" s="208">
        <v>3</v>
      </c>
      <c r="K680" s="24" t="s">
        <v>797</v>
      </c>
      <c r="L680" s="2">
        <f t="shared" si="208"/>
        <v>0</v>
      </c>
      <c r="M680" s="5">
        <f t="shared" si="209"/>
        <v>3</v>
      </c>
      <c r="N680" s="196">
        <f t="shared" si="210"/>
        <v>0</v>
      </c>
      <c r="O680" s="196">
        <f t="shared" si="211"/>
        <v>0</v>
      </c>
      <c r="P680" s="17" t="str">
        <f t="shared" si="212"/>
        <v/>
      </c>
      <c r="Q680" s="16" t="str">
        <f t="shared" si="213"/>
        <v>n/a</v>
      </c>
      <c r="R680" s="10" t="e">
        <f t="shared" si="214"/>
        <v>#VALUE!</v>
      </c>
      <c r="S680" s="25">
        <f t="shared" si="215"/>
        <v>0</v>
      </c>
      <c r="T680" s="11">
        <f t="shared" si="216"/>
        <v>0</v>
      </c>
      <c r="U680" s="12" t="str">
        <f t="shared" si="217"/>
        <v xml:space="preserve"> </v>
      </c>
      <c r="V680" s="13">
        <f t="shared" si="218"/>
        <v>0</v>
      </c>
      <c r="W680" s="53">
        <f t="shared" si="219"/>
        <v>0</v>
      </c>
      <c r="X680" s="54">
        <f t="shared" si="220"/>
        <v>0</v>
      </c>
      <c r="Y680" s="15" t="str">
        <f t="shared" si="221"/>
        <v>-</v>
      </c>
      <c r="Z680" s="54" t="s">
        <v>797</v>
      </c>
      <c r="AA680" s="12">
        <v>0</v>
      </c>
      <c r="AB680" s="54" t="s">
        <v>797</v>
      </c>
      <c r="AC680" s="12">
        <v>0</v>
      </c>
      <c r="AD680" s="54" t="s">
        <v>797</v>
      </c>
      <c r="AE680" s="12">
        <v>0</v>
      </c>
      <c r="AF680" s="54" t="s">
        <v>797</v>
      </c>
      <c r="AG680" s="12">
        <v>0</v>
      </c>
      <c r="AH680" s="54" t="s">
        <v>797</v>
      </c>
      <c r="AI680" s="12">
        <v>0</v>
      </c>
      <c r="AJ680" s="54" t="s">
        <v>797</v>
      </c>
      <c r="AK680" s="12">
        <v>0</v>
      </c>
      <c r="AL680" s="54" t="s">
        <v>797</v>
      </c>
      <c r="AM680" s="12">
        <v>0</v>
      </c>
      <c r="AN680" s="54" t="s">
        <v>797</v>
      </c>
      <c r="AO680" s="12">
        <v>0</v>
      </c>
      <c r="AP680" s="183" t="s">
        <v>896</v>
      </c>
      <c r="AQ680" s="194">
        <v>3</v>
      </c>
      <c r="AR680" s="195" t="s">
        <v>797</v>
      </c>
      <c r="AS680" s="180">
        <v>0</v>
      </c>
      <c r="AT680" s="181">
        <v>3</v>
      </c>
      <c r="AU680" s="188">
        <v>0</v>
      </c>
      <c r="AV680" s="188">
        <v>0</v>
      </c>
      <c r="AW680" s="188" t="s">
        <v>797</v>
      </c>
      <c r="AX680" s="95" t="s">
        <v>897</v>
      </c>
      <c r="AY680" s="96" t="e">
        <v>#VALUE!</v>
      </c>
      <c r="AZ680" s="97">
        <v>0</v>
      </c>
    </row>
    <row r="681" spans="3:52" ht="15" customHeight="1" x14ac:dyDescent="0.25">
      <c r="C681" s="90">
        <f t="shared" si="222"/>
        <v>541</v>
      </c>
      <c r="D681" s="3" t="s">
        <v>656</v>
      </c>
      <c r="E681" s="225" t="str">
        <f>_xlfn.XLOOKUP(D681, '[1]Парный рейтинг'!$D$10:$D$826,'[1]Парный рейтинг'!$P$10:$P$826, "")</f>
        <v/>
      </c>
      <c r="F681" s="172" t="str">
        <f t="shared" si="205"/>
        <v/>
      </c>
      <c r="G681" s="207" t="e">
        <f t="shared" si="206"/>
        <v>#VALUE!</v>
      </c>
      <c r="H681" s="176" t="str">
        <f t="shared" si="223"/>
        <v/>
      </c>
      <c r="I681" s="27" t="str">
        <f t="shared" si="207"/>
        <v>3,0</v>
      </c>
      <c r="J681" s="208">
        <v>3</v>
      </c>
      <c r="K681" s="24" t="s">
        <v>797</v>
      </c>
      <c r="L681" s="2">
        <f t="shared" si="208"/>
        <v>0</v>
      </c>
      <c r="M681" s="5">
        <f t="shared" si="209"/>
        <v>3</v>
      </c>
      <c r="N681" s="196">
        <f t="shared" si="210"/>
        <v>0</v>
      </c>
      <c r="O681" s="196">
        <f t="shared" si="211"/>
        <v>0</v>
      </c>
      <c r="P681" s="17" t="str">
        <f t="shared" si="212"/>
        <v/>
      </c>
      <c r="Q681" s="16" t="str">
        <f t="shared" si="213"/>
        <v>n/a</v>
      </c>
      <c r="R681" s="10" t="e">
        <f t="shared" si="214"/>
        <v>#VALUE!</v>
      </c>
      <c r="S681" s="25">
        <f t="shared" si="215"/>
        <v>0</v>
      </c>
      <c r="T681" s="11">
        <f t="shared" si="216"/>
        <v>0</v>
      </c>
      <c r="U681" s="12" t="str">
        <f t="shared" si="217"/>
        <v xml:space="preserve"> </v>
      </c>
      <c r="V681" s="13">
        <f t="shared" si="218"/>
        <v>0</v>
      </c>
      <c r="W681" s="53">
        <f t="shared" si="219"/>
        <v>0</v>
      </c>
      <c r="X681" s="54">
        <f t="shared" si="220"/>
        <v>0</v>
      </c>
      <c r="Y681" s="15" t="str">
        <f t="shared" si="221"/>
        <v>-</v>
      </c>
      <c r="Z681" s="54" t="s">
        <v>797</v>
      </c>
      <c r="AA681" s="12">
        <v>0</v>
      </c>
      <c r="AB681" s="54" t="s">
        <v>797</v>
      </c>
      <c r="AC681" s="12">
        <v>0</v>
      </c>
      <c r="AD681" s="54" t="s">
        <v>797</v>
      </c>
      <c r="AE681" s="12">
        <v>0</v>
      </c>
      <c r="AF681" s="54" t="s">
        <v>797</v>
      </c>
      <c r="AG681" s="12">
        <v>0</v>
      </c>
      <c r="AH681" s="54" t="s">
        <v>797</v>
      </c>
      <c r="AI681" s="12">
        <v>0</v>
      </c>
      <c r="AJ681" s="54" t="s">
        <v>797</v>
      </c>
      <c r="AK681" s="12">
        <v>0</v>
      </c>
      <c r="AL681" s="54" t="s">
        <v>797</v>
      </c>
      <c r="AM681" s="12">
        <v>0</v>
      </c>
      <c r="AN681" s="54" t="s">
        <v>797</v>
      </c>
      <c r="AO681" s="12">
        <v>0</v>
      </c>
      <c r="AP681" s="183" t="s">
        <v>896</v>
      </c>
      <c r="AQ681" s="194">
        <v>3</v>
      </c>
      <c r="AR681" s="195" t="s">
        <v>797</v>
      </c>
      <c r="AS681" s="180">
        <v>0</v>
      </c>
      <c r="AT681" s="181">
        <v>3</v>
      </c>
      <c r="AU681" s="188">
        <v>0</v>
      </c>
      <c r="AV681" s="188">
        <v>0</v>
      </c>
      <c r="AW681" s="188" t="s">
        <v>797</v>
      </c>
      <c r="AX681" s="95" t="s">
        <v>897</v>
      </c>
      <c r="AY681" s="96" t="e">
        <v>#VALUE!</v>
      </c>
      <c r="AZ681" s="97">
        <v>0</v>
      </c>
    </row>
    <row r="682" spans="3:52" ht="15" customHeight="1" x14ac:dyDescent="0.25">
      <c r="C682" s="90">
        <f t="shared" si="222"/>
        <v>542</v>
      </c>
      <c r="D682" s="3" t="s">
        <v>657</v>
      </c>
      <c r="E682" s="225" t="str">
        <f>_xlfn.XLOOKUP(D682, '[1]Парный рейтинг'!$D$10:$D$826,'[1]Парный рейтинг'!$P$10:$P$826, "")</f>
        <v/>
      </c>
      <c r="F682" s="172" t="str">
        <f t="shared" si="205"/>
        <v/>
      </c>
      <c r="G682" s="207" t="e">
        <f t="shared" si="206"/>
        <v>#VALUE!</v>
      </c>
      <c r="H682" s="176" t="str">
        <f t="shared" si="223"/>
        <v/>
      </c>
      <c r="I682" s="27" t="str">
        <f t="shared" si="207"/>
        <v>3,0</v>
      </c>
      <c r="J682" s="208">
        <v>3</v>
      </c>
      <c r="K682" s="24" t="s">
        <v>797</v>
      </c>
      <c r="L682" s="2">
        <f t="shared" si="208"/>
        <v>0</v>
      </c>
      <c r="M682" s="5">
        <f t="shared" si="209"/>
        <v>3</v>
      </c>
      <c r="N682" s="196">
        <f t="shared" si="210"/>
        <v>0</v>
      </c>
      <c r="O682" s="196">
        <f t="shared" si="211"/>
        <v>0</v>
      </c>
      <c r="P682" s="17" t="str">
        <f t="shared" si="212"/>
        <v/>
      </c>
      <c r="Q682" s="16" t="str">
        <f t="shared" si="213"/>
        <v>n/a</v>
      </c>
      <c r="R682" s="10" t="e">
        <f t="shared" si="214"/>
        <v>#VALUE!</v>
      </c>
      <c r="S682" s="25">
        <f t="shared" si="215"/>
        <v>0</v>
      </c>
      <c r="T682" s="11">
        <f t="shared" si="216"/>
        <v>0</v>
      </c>
      <c r="U682" s="12" t="str">
        <f t="shared" si="217"/>
        <v xml:space="preserve"> </v>
      </c>
      <c r="V682" s="13">
        <f t="shared" si="218"/>
        <v>0</v>
      </c>
      <c r="W682" s="53">
        <f t="shared" si="219"/>
        <v>0</v>
      </c>
      <c r="X682" s="54">
        <f t="shared" si="220"/>
        <v>0</v>
      </c>
      <c r="Y682" s="15" t="str">
        <f t="shared" si="221"/>
        <v>-</v>
      </c>
      <c r="Z682" s="54" t="s">
        <v>797</v>
      </c>
      <c r="AA682" s="12">
        <v>0</v>
      </c>
      <c r="AB682" s="54" t="s">
        <v>797</v>
      </c>
      <c r="AC682" s="12">
        <v>0</v>
      </c>
      <c r="AD682" s="54" t="s">
        <v>797</v>
      </c>
      <c r="AE682" s="12">
        <v>0</v>
      </c>
      <c r="AF682" s="54" t="s">
        <v>797</v>
      </c>
      <c r="AG682" s="12">
        <v>0</v>
      </c>
      <c r="AH682" s="54" t="s">
        <v>797</v>
      </c>
      <c r="AI682" s="12">
        <v>0</v>
      </c>
      <c r="AJ682" s="54" t="s">
        <v>797</v>
      </c>
      <c r="AK682" s="12">
        <v>0</v>
      </c>
      <c r="AL682" s="54" t="s">
        <v>797</v>
      </c>
      <c r="AM682" s="12">
        <v>0</v>
      </c>
      <c r="AN682" s="54" t="s">
        <v>797</v>
      </c>
      <c r="AO682" s="12">
        <v>0</v>
      </c>
      <c r="AP682" s="183" t="s">
        <v>896</v>
      </c>
      <c r="AQ682" s="194">
        <v>3</v>
      </c>
      <c r="AR682" s="195" t="s">
        <v>797</v>
      </c>
      <c r="AS682" s="180">
        <v>0</v>
      </c>
      <c r="AT682" s="181">
        <v>3</v>
      </c>
      <c r="AU682" s="188">
        <v>0</v>
      </c>
      <c r="AV682" s="188">
        <v>0</v>
      </c>
      <c r="AW682" s="188" t="s">
        <v>797</v>
      </c>
      <c r="AX682" s="95" t="s">
        <v>897</v>
      </c>
      <c r="AY682" s="96" t="e">
        <v>#VALUE!</v>
      </c>
      <c r="AZ682" s="97">
        <v>0</v>
      </c>
    </row>
    <row r="683" spans="3:52" ht="15" customHeight="1" x14ac:dyDescent="0.25">
      <c r="C683" s="90">
        <f t="shared" si="222"/>
        <v>543</v>
      </c>
      <c r="D683" s="3" t="s">
        <v>334</v>
      </c>
      <c r="E683" s="225" t="str">
        <f>_xlfn.XLOOKUP(D683, '[1]Парный рейтинг'!$D$10:$D$826,'[1]Парный рейтинг'!$P$10:$P$826, "")</f>
        <v/>
      </c>
      <c r="F683" s="172" t="str">
        <f t="shared" si="205"/>
        <v/>
      </c>
      <c r="G683" s="207" t="e">
        <f t="shared" si="206"/>
        <v>#VALUE!</v>
      </c>
      <c r="H683" s="176" t="str">
        <f t="shared" si="223"/>
        <v/>
      </c>
      <c r="I683" s="27" t="str">
        <f t="shared" si="207"/>
        <v>3,0</v>
      </c>
      <c r="J683" s="208">
        <v>3</v>
      </c>
      <c r="K683" s="24" t="s">
        <v>797</v>
      </c>
      <c r="L683" s="2">
        <f t="shared" si="208"/>
        <v>0</v>
      </c>
      <c r="M683" s="5">
        <f t="shared" si="209"/>
        <v>3</v>
      </c>
      <c r="N683" s="196">
        <f t="shared" si="210"/>
        <v>0</v>
      </c>
      <c r="O683" s="196">
        <f t="shared" si="211"/>
        <v>0</v>
      </c>
      <c r="P683" s="17" t="str">
        <f t="shared" si="212"/>
        <v/>
      </c>
      <c r="Q683" s="16" t="str">
        <f t="shared" si="213"/>
        <v>n/a</v>
      </c>
      <c r="R683" s="10" t="e">
        <f t="shared" si="214"/>
        <v>#VALUE!</v>
      </c>
      <c r="S683" s="25">
        <f t="shared" si="215"/>
        <v>0</v>
      </c>
      <c r="T683" s="11">
        <f t="shared" si="216"/>
        <v>0</v>
      </c>
      <c r="U683" s="12" t="str">
        <f t="shared" si="217"/>
        <v xml:space="preserve"> </v>
      </c>
      <c r="V683" s="13">
        <f t="shared" si="218"/>
        <v>0</v>
      </c>
      <c r="W683" s="53">
        <f t="shared" si="219"/>
        <v>0</v>
      </c>
      <c r="X683" s="54">
        <f t="shared" si="220"/>
        <v>0</v>
      </c>
      <c r="Y683" s="15" t="str">
        <f t="shared" si="221"/>
        <v>-</v>
      </c>
      <c r="Z683" s="54" t="s">
        <v>797</v>
      </c>
      <c r="AA683" s="12">
        <v>0</v>
      </c>
      <c r="AB683" s="54" t="s">
        <v>797</v>
      </c>
      <c r="AC683" s="12">
        <v>0</v>
      </c>
      <c r="AD683" s="54" t="s">
        <v>797</v>
      </c>
      <c r="AE683" s="12">
        <v>0</v>
      </c>
      <c r="AF683" s="54" t="s">
        <v>797</v>
      </c>
      <c r="AG683" s="12">
        <v>0</v>
      </c>
      <c r="AH683" s="54" t="s">
        <v>797</v>
      </c>
      <c r="AI683" s="12">
        <v>0</v>
      </c>
      <c r="AJ683" s="54" t="s">
        <v>797</v>
      </c>
      <c r="AK683" s="12">
        <v>0</v>
      </c>
      <c r="AL683" s="54" t="s">
        <v>797</v>
      </c>
      <c r="AM683" s="12">
        <v>0</v>
      </c>
      <c r="AN683" s="54" t="s">
        <v>797</v>
      </c>
      <c r="AO683" s="12">
        <v>0</v>
      </c>
      <c r="AP683" s="183" t="s">
        <v>896</v>
      </c>
      <c r="AQ683" s="194">
        <v>3</v>
      </c>
      <c r="AR683" s="195" t="s">
        <v>797</v>
      </c>
      <c r="AS683" s="180">
        <v>0</v>
      </c>
      <c r="AT683" s="181">
        <v>3</v>
      </c>
      <c r="AU683" s="188">
        <v>0</v>
      </c>
      <c r="AV683" s="188">
        <v>0</v>
      </c>
      <c r="AW683" s="188" t="s">
        <v>797</v>
      </c>
      <c r="AX683" s="95" t="s">
        <v>897</v>
      </c>
      <c r="AY683" s="96" t="e">
        <v>#VALUE!</v>
      </c>
      <c r="AZ683" s="97">
        <v>0</v>
      </c>
    </row>
    <row r="684" spans="3:52" ht="15" customHeight="1" x14ac:dyDescent="0.25">
      <c r="C684" s="90">
        <f t="shared" si="222"/>
        <v>544</v>
      </c>
      <c r="D684" s="3" t="s">
        <v>658</v>
      </c>
      <c r="E684" s="225" t="str">
        <f>_xlfn.XLOOKUP(D684, '[1]Парный рейтинг'!$D$10:$D$826,'[1]Парный рейтинг'!$P$10:$P$826, "")</f>
        <v/>
      </c>
      <c r="F684" s="172" t="str">
        <f t="shared" si="205"/>
        <v/>
      </c>
      <c r="G684" s="207" t="e">
        <f t="shared" si="206"/>
        <v>#VALUE!</v>
      </c>
      <c r="H684" s="176" t="str">
        <f t="shared" si="223"/>
        <v/>
      </c>
      <c r="I684" s="27" t="str">
        <f t="shared" si="207"/>
        <v>3,0</v>
      </c>
      <c r="J684" s="208">
        <v>3</v>
      </c>
      <c r="K684" s="24" t="s">
        <v>797</v>
      </c>
      <c r="L684" s="2">
        <f t="shared" si="208"/>
        <v>0</v>
      </c>
      <c r="M684" s="5">
        <f t="shared" si="209"/>
        <v>3</v>
      </c>
      <c r="N684" s="196">
        <f t="shared" si="210"/>
        <v>0</v>
      </c>
      <c r="O684" s="196">
        <f t="shared" si="211"/>
        <v>0</v>
      </c>
      <c r="P684" s="17" t="str">
        <f t="shared" si="212"/>
        <v/>
      </c>
      <c r="Q684" s="16" t="str">
        <f t="shared" si="213"/>
        <v>n/a</v>
      </c>
      <c r="R684" s="10" t="e">
        <f t="shared" si="214"/>
        <v>#VALUE!</v>
      </c>
      <c r="S684" s="25">
        <f t="shared" si="215"/>
        <v>0</v>
      </c>
      <c r="T684" s="11">
        <f t="shared" si="216"/>
        <v>0</v>
      </c>
      <c r="U684" s="12" t="str">
        <f t="shared" si="217"/>
        <v xml:space="preserve"> </v>
      </c>
      <c r="V684" s="13">
        <f t="shared" si="218"/>
        <v>0</v>
      </c>
      <c r="W684" s="53">
        <f t="shared" si="219"/>
        <v>0</v>
      </c>
      <c r="X684" s="54">
        <f t="shared" si="220"/>
        <v>0</v>
      </c>
      <c r="Y684" s="15" t="str">
        <f t="shared" si="221"/>
        <v>-</v>
      </c>
      <c r="Z684" s="54" t="s">
        <v>797</v>
      </c>
      <c r="AA684" s="12">
        <v>0</v>
      </c>
      <c r="AB684" s="54" t="s">
        <v>797</v>
      </c>
      <c r="AC684" s="12">
        <v>0</v>
      </c>
      <c r="AD684" s="54" t="s">
        <v>797</v>
      </c>
      <c r="AE684" s="12">
        <v>0</v>
      </c>
      <c r="AF684" s="54" t="s">
        <v>797</v>
      </c>
      <c r="AG684" s="12">
        <v>0</v>
      </c>
      <c r="AH684" s="54" t="s">
        <v>797</v>
      </c>
      <c r="AI684" s="12">
        <v>0</v>
      </c>
      <c r="AJ684" s="54" t="s">
        <v>797</v>
      </c>
      <c r="AK684" s="12">
        <v>0</v>
      </c>
      <c r="AL684" s="54" t="s">
        <v>797</v>
      </c>
      <c r="AM684" s="12">
        <v>0</v>
      </c>
      <c r="AN684" s="54" t="s">
        <v>797</v>
      </c>
      <c r="AO684" s="12">
        <v>0</v>
      </c>
      <c r="AP684" s="183" t="s">
        <v>896</v>
      </c>
      <c r="AQ684" s="194">
        <v>3</v>
      </c>
      <c r="AR684" s="195" t="s">
        <v>797</v>
      </c>
      <c r="AS684" s="180">
        <v>0</v>
      </c>
      <c r="AT684" s="181">
        <v>3</v>
      </c>
      <c r="AU684" s="188">
        <v>0</v>
      </c>
      <c r="AV684" s="188">
        <v>0</v>
      </c>
      <c r="AW684" s="188" t="s">
        <v>797</v>
      </c>
      <c r="AX684" s="95" t="s">
        <v>897</v>
      </c>
      <c r="AY684" s="96" t="e">
        <v>#VALUE!</v>
      </c>
      <c r="AZ684" s="97">
        <v>0</v>
      </c>
    </row>
    <row r="685" spans="3:52" ht="15" customHeight="1" x14ac:dyDescent="0.25">
      <c r="C685" s="90">
        <f t="shared" si="222"/>
        <v>545</v>
      </c>
      <c r="D685" s="3" t="s">
        <v>659</v>
      </c>
      <c r="E685" s="225" t="str">
        <f>_xlfn.XLOOKUP(D685, '[1]Парный рейтинг'!$D$10:$D$826,'[1]Парный рейтинг'!$P$10:$P$826, "")</f>
        <v/>
      </c>
      <c r="F685" s="172" t="str">
        <f t="shared" si="205"/>
        <v/>
      </c>
      <c r="G685" s="207" t="e">
        <f t="shared" si="206"/>
        <v>#VALUE!</v>
      </c>
      <c r="H685" s="176" t="str">
        <f t="shared" si="223"/>
        <v/>
      </c>
      <c r="I685" s="27" t="str">
        <f t="shared" si="207"/>
        <v>3,0</v>
      </c>
      <c r="J685" s="208">
        <v>3</v>
      </c>
      <c r="K685" s="24" t="s">
        <v>797</v>
      </c>
      <c r="L685" s="2">
        <f t="shared" si="208"/>
        <v>0</v>
      </c>
      <c r="M685" s="5">
        <f t="shared" si="209"/>
        <v>3</v>
      </c>
      <c r="N685" s="196">
        <f t="shared" si="210"/>
        <v>0</v>
      </c>
      <c r="O685" s="196">
        <f t="shared" si="211"/>
        <v>0</v>
      </c>
      <c r="P685" s="17" t="str">
        <f t="shared" si="212"/>
        <v/>
      </c>
      <c r="Q685" s="16" t="str">
        <f t="shared" si="213"/>
        <v>n/a</v>
      </c>
      <c r="R685" s="10" t="e">
        <f t="shared" si="214"/>
        <v>#VALUE!</v>
      </c>
      <c r="S685" s="25">
        <f t="shared" si="215"/>
        <v>0</v>
      </c>
      <c r="T685" s="11">
        <f t="shared" si="216"/>
        <v>0</v>
      </c>
      <c r="U685" s="12" t="str">
        <f t="shared" si="217"/>
        <v xml:space="preserve"> </v>
      </c>
      <c r="V685" s="13">
        <f t="shared" si="218"/>
        <v>0</v>
      </c>
      <c r="W685" s="53">
        <f t="shared" si="219"/>
        <v>0</v>
      </c>
      <c r="X685" s="54">
        <f t="shared" si="220"/>
        <v>0</v>
      </c>
      <c r="Y685" s="15" t="str">
        <f t="shared" si="221"/>
        <v>-</v>
      </c>
      <c r="Z685" s="54" t="s">
        <v>797</v>
      </c>
      <c r="AA685" s="12">
        <v>0</v>
      </c>
      <c r="AB685" s="54" t="s">
        <v>797</v>
      </c>
      <c r="AC685" s="12">
        <v>0</v>
      </c>
      <c r="AD685" s="54" t="s">
        <v>797</v>
      </c>
      <c r="AE685" s="12">
        <v>0</v>
      </c>
      <c r="AF685" s="54" t="s">
        <v>797</v>
      </c>
      <c r="AG685" s="12">
        <v>0</v>
      </c>
      <c r="AH685" s="54" t="s">
        <v>797</v>
      </c>
      <c r="AI685" s="12">
        <v>0</v>
      </c>
      <c r="AJ685" s="54" t="s">
        <v>797</v>
      </c>
      <c r="AK685" s="12">
        <v>0</v>
      </c>
      <c r="AL685" s="54" t="s">
        <v>797</v>
      </c>
      <c r="AM685" s="12">
        <v>0</v>
      </c>
      <c r="AN685" s="54" t="s">
        <v>797</v>
      </c>
      <c r="AO685" s="12">
        <v>0</v>
      </c>
      <c r="AP685" s="183" t="s">
        <v>896</v>
      </c>
      <c r="AQ685" s="194">
        <v>3</v>
      </c>
      <c r="AR685" s="195" t="s">
        <v>797</v>
      </c>
      <c r="AS685" s="180">
        <v>0</v>
      </c>
      <c r="AT685" s="181">
        <v>3</v>
      </c>
      <c r="AU685" s="188">
        <v>0</v>
      </c>
      <c r="AV685" s="188">
        <v>0</v>
      </c>
      <c r="AW685" s="188" t="s">
        <v>797</v>
      </c>
      <c r="AX685" s="95" t="s">
        <v>897</v>
      </c>
      <c r="AY685" s="96" t="e">
        <v>#VALUE!</v>
      </c>
      <c r="AZ685" s="97">
        <v>0</v>
      </c>
    </row>
    <row r="686" spans="3:52" ht="15" customHeight="1" x14ac:dyDescent="0.25">
      <c r="C686" s="90">
        <f t="shared" si="222"/>
        <v>546</v>
      </c>
      <c r="D686" s="3" t="s">
        <v>660</v>
      </c>
      <c r="E686" s="225" t="str">
        <f>_xlfn.XLOOKUP(D686, '[1]Парный рейтинг'!$D$10:$D$826,'[1]Парный рейтинг'!$P$10:$P$826, "")</f>
        <v/>
      </c>
      <c r="F686" s="172" t="str">
        <f t="shared" si="205"/>
        <v/>
      </c>
      <c r="G686" s="207" t="e">
        <f t="shared" si="206"/>
        <v>#VALUE!</v>
      </c>
      <c r="H686" s="176" t="str">
        <f t="shared" si="223"/>
        <v/>
      </c>
      <c r="I686" s="27" t="str">
        <f t="shared" si="207"/>
        <v>3,0</v>
      </c>
      <c r="J686" s="208">
        <v>3</v>
      </c>
      <c r="K686" s="24" t="s">
        <v>797</v>
      </c>
      <c r="L686" s="2">
        <f t="shared" si="208"/>
        <v>0</v>
      </c>
      <c r="M686" s="5">
        <f t="shared" si="209"/>
        <v>3</v>
      </c>
      <c r="N686" s="196">
        <f t="shared" si="210"/>
        <v>0</v>
      </c>
      <c r="O686" s="196">
        <f t="shared" si="211"/>
        <v>0</v>
      </c>
      <c r="P686" s="17" t="str">
        <f t="shared" si="212"/>
        <v/>
      </c>
      <c r="Q686" s="16" t="str">
        <f t="shared" si="213"/>
        <v>n/a</v>
      </c>
      <c r="R686" s="10" t="e">
        <f t="shared" si="214"/>
        <v>#VALUE!</v>
      </c>
      <c r="S686" s="25">
        <f t="shared" si="215"/>
        <v>0</v>
      </c>
      <c r="T686" s="11">
        <f t="shared" si="216"/>
        <v>0</v>
      </c>
      <c r="U686" s="12" t="str">
        <f t="shared" si="217"/>
        <v xml:space="preserve"> </v>
      </c>
      <c r="V686" s="13">
        <f t="shared" si="218"/>
        <v>0</v>
      </c>
      <c r="W686" s="53">
        <f t="shared" si="219"/>
        <v>0</v>
      </c>
      <c r="X686" s="54">
        <f t="shared" si="220"/>
        <v>0</v>
      </c>
      <c r="Y686" s="15" t="str">
        <f t="shared" si="221"/>
        <v>-</v>
      </c>
      <c r="Z686" s="54" t="s">
        <v>797</v>
      </c>
      <c r="AA686" s="12">
        <v>0</v>
      </c>
      <c r="AB686" s="54" t="s">
        <v>797</v>
      </c>
      <c r="AC686" s="12">
        <v>0</v>
      </c>
      <c r="AD686" s="54" t="s">
        <v>797</v>
      </c>
      <c r="AE686" s="12">
        <v>0</v>
      </c>
      <c r="AF686" s="54" t="s">
        <v>797</v>
      </c>
      <c r="AG686" s="12">
        <v>0</v>
      </c>
      <c r="AH686" s="54" t="s">
        <v>797</v>
      </c>
      <c r="AI686" s="12">
        <v>0</v>
      </c>
      <c r="AJ686" s="54" t="s">
        <v>797</v>
      </c>
      <c r="AK686" s="12">
        <v>0</v>
      </c>
      <c r="AL686" s="54" t="s">
        <v>797</v>
      </c>
      <c r="AM686" s="12">
        <v>0</v>
      </c>
      <c r="AN686" s="54" t="s">
        <v>797</v>
      </c>
      <c r="AO686" s="12">
        <v>0</v>
      </c>
      <c r="AP686" s="183" t="s">
        <v>896</v>
      </c>
      <c r="AQ686" s="194">
        <v>3</v>
      </c>
      <c r="AR686" s="195" t="s">
        <v>797</v>
      </c>
      <c r="AS686" s="180">
        <v>0</v>
      </c>
      <c r="AT686" s="181">
        <v>3</v>
      </c>
      <c r="AU686" s="188">
        <v>0</v>
      </c>
      <c r="AV686" s="188">
        <v>0</v>
      </c>
      <c r="AW686" s="188" t="s">
        <v>797</v>
      </c>
      <c r="AX686" s="95" t="s">
        <v>897</v>
      </c>
      <c r="AY686" s="96" t="e">
        <v>#VALUE!</v>
      </c>
      <c r="AZ686" s="97">
        <v>0</v>
      </c>
    </row>
    <row r="687" spans="3:52" ht="15" customHeight="1" x14ac:dyDescent="0.25">
      <c r="C687" s="90">
        <f t="shared" si="222"/>
        <v>547</v>
      </c>
      <c r="D687" s="3" t="s">
        <v>661</v>
      </c>
      <c r="E687" s="225" t="str">
        <f>_xlfn.XLOOKUP(D687, '[1]Парный рейтинг'!$D$10:$D$826,'[1]Парный рейтинг'!$P$10:$P$826, "")</f>
        <v/>
      </c>
      <c r="F687" s="172" t="str">
        <f t="shared" si="205"/>
        <v/>
      </c>
      <c r="G687" s="207" t="e">
        <f t="shared" si="206"/>
        <v>#VALUE!</v>
      </c>
      <c r="H687" s="176" t="str">
        <f t="shared" si="223"/>
        <v/>
      </c>
      <c r="I687" s="27" t="str">
        <f t="shared" si="207"/>
        <v>3,0</v>
      </c>
      <c r="J687" s="208">
        <v>3</v>
      </c>
      <c r="K687" s="24" t="s">
        <v>797</v>
      </c>
      <c r="L687" s="2">
        <f t="shared" si="208"/>
        <v>0</v>
      </c>
      <c r="M687" s="5">
        <f t="shared" si="209"/>
        <v>3</v>
      </c>
      <c r="N687" s="196">
        <f t="shared" si="210"/>
        <v>0</v>
      </c>
      <c r="O687" s="196">
        <f t="shared" si="211"/>
        <v>0</v>
      </c>
      <c r="P687" s="17" t="str">
        <f t="shared" si="212"/>
        <v/>
      </c>
      <c r="Q687" s="16" t="str">
        <f t="shared" si="213"/>
        <v>n/a</v>
      </c>
      <c r="R687" s="10" t="e">
        <f t="shared" si="214"/>
        <v>#VALUE!</v>
      </c>
      <c r="S687" s="25">
        <f t="shared" si="215"/>
        <v>0</v>
      </c>
      <c r="T687" s="11">
        <f t="shared" si="216"/>
        <v>0</v>
      </c>
      <c r="U687" s="12" t="str">
        <f t="shared" si="217"/>
        <v xml:space="preserve"> </v>
      </c>
      <c r="V687" s="13">
        <f t="shared" si="218"/>
        <v>0</v>
      </c>
      <c r="W687" s="53">
        <f t="shared" si="219"/>
        <v>0</v>
      </c>
      <c r="X687" s="54">
        <f t="shared" si="220"/>
        <v>0</v>
      </c>
      <c r="Y687" s="15" t="str">
        <f t="shared" si="221"/>
        <v>-</v>
      </c>
      <c r="Z687" s="54" t="s">
        <v>797</v>
      </c>
      <c r="AA687" s="12">
        <v>0</v>
      </c>
      <c r="AB687" s="54" t="s">
        <v>797</v>
      </c>
      <c r="AC687" s="12">
        <v>0</v>
      </c>
      <c r="AD687" s="54" t="s">
        <v>797</v>
      </c>
      <c r="AE687" s="12">
        <v>0</v>
      </c>
      <c r="AF687" s="54" t="s">
        <v>797</v>
      </c>
      <c r="AG687" s="12">
        <v>0</v>
      </c>
      <c r="AH687" s="54" t="s">
        <v>797</v>
      </c>
      <c r="AI687" s="12">
        <v>0</v>
      </c>
      <c r="AJ687" s="54" t="s">
        <v>797</v>
      </c>
      <c r="AK687" s="12">
        <v>0</v>
      </c>
      <c r="AL687" s="54" t="s">
        <v>797</v>
      </c>
      <c r="AM687" s="12">
        <v>0</v>
      </c>
      <c r="AN687" s="54" t="s">
        <v>797</v>
      </c>
      <c r="AO687" s="12">
        <v>0</v>
      </c>
      <c r="AP687" s="183" t="s">
        <v>896</v>
      </c>
      <c r="AQ687" s="194">
        <v>3</v>
      </c>
      <c r="AR687" s="195" t="s">
        <v>797</v>
      </c>
      <c r="AS687" s="180">
        <v>0</v>
      </c>
      <c r="AT687" s="181">
        <v>3</v>
      </c>
      <c r="AU687" s="188">
        <v>0</v>
      </c>
      <c r="AV687" s="188">
        <v>0</v>
      </c>
      <c r="AW687" s="188" t="s">
        <v>797</v>
      </c>
      <c r="AX687" s="95" t="s">
        <v>897</v>
      </c>
      <c r="AY687" s="96" t="e">
        <v>#VALUE!</v>
      </c>
      <c r="AZ687" s="97">
        <v>0</v>
      </c>
    </row>
    <row r="688" spans="3:52" ht="15" customHeight="1" x14ac:dyDescent="0.25">
      <c r="C688" s="90">
        <f t="shared" si="222"/>
        <v>548</v>
      </c>
      <c r="D688" s="3" t="s">
        <v>662</v>
      </c>
      <c r="E688" s="225" t="str">
        <f>_xlfn.XLOOKUP(D688, '[1]Парный рейтинг'!$D$10:$D$826,'[1]Парный рейтинг'!$P$10:$P$826, "")</f>
        <v/>
      </c>
      <c r="F688" s="172" t="str">
        <f t="shared" si="205"/>
        <v/>
      </c>
      <c r="G688" s="207" t="e">
        <f t="shared" si="206"/>
        <v>#VALUE!</v>
      </c>
      <c r="H688" s="176" t="str">
        <f t="shared" si="223"/>
        <v/>
      </c>
      <c r="I688" s="27" t="str">
        <f t="shared" si="207"/>
        <v>3,0</v>
      </c>
      <c r="J688" s="208">
        <v>3</v>
      </c>
      <c r="K688" s="24" t="s">
        <v>797</v>
      </c>
      <c r="L688" s="2">
        <f t="shared" si="208"/>
        <v>0</v>
      </c>
      <c r="M688" s="5">
        <f t="shared" si="209"/>
        <v>3</v>
      </c>
      <c r="N688" s="196">
        <f t="shared" si="210"/>
        <v>0</v>
      </c>
      <c r="O688" s="196">
        <f t="shared" si="211"/>
        <v>0</v>
      </c>
      <c r="P688" s="17" t="str">
        <f t="shared" si="212"/>
        <v/>
      </c>
      <c r="Q688" s="16" t="str">
        <f t="shared" si="213"/>
        <v>n/a</v>
      </c>
      <c r="R688" s="10" t="e">
        <f t="shared" si="214"/>
        <v>#VALUE!</v>
      </c>
      <c r="S688" s="25">
        <f t="shared" si="215"/>
        <v>0</v>
      </c>
      <c r="T688" s="11">
        <f t="shared" si="216"/>
        <v>0</v>
      </c>
      <c r="U688" s="12" t="str">
        <f t="shared" si="217"/>
        <v xml:space="preserve"> </v>
      </c>
      <c r="V688" s="13">
        <f t="shared" si="218"/>
        <v>0</v>
      </c>
      <c r="W688" s="53">
        <f t="shared" si="219"/>
        <v>0</v>
      </c>
      <c r="X688" s="54">
        <f t="shared" si="220"/>
        <v>0</v>
      </c>
      <c r="Y688" s="15" t="str">
        <f t="shared" si="221"/>
        <v>-</v>
      </c>
      <c r="Z688" s="54" t="s">
        <v>797</v>
      </c>
      <c r="AA688" s="12">
        <v>0</v>
      </c>
      <c r="AB688" s="54" t="s">
        <v>797</v>
      </c>
      <c r="AC688" s="12">
        <v>0</v>
      </c>
      <c r="AD688" s="54" t="s">
        <v>797</v>
      </c>
      <c r="AE688" s="12">
        <v>0</v>
      </c>
      <c r="AF688" s="54" t="s">
        <v>797</v>
      </c>
      <c r="AG688" s="12">
        <v>0</v>
      </c>
      <c r="AH688" s="54" t="s">
        <v>797</v>
      </c>
      <c r="AI688" s="12">
        <v>0</v>
      </c>
      <c r="AJ688" s="54" t="s">
        <v>797</v>
      </c>
      <c r="AK688" s="12">
        <v>0</v>
      </c>
      <c r="AL688" s="54" t="s">
        <v>797</v>
      </c>
      <c r="AM688" s="12">
        <v>0</v>
      </c>
      <c r="AN688" s="54" t="s">
        <v>797</v>
      </c>
      <c r="AO688" s="12">
        <v>0</v>
      </c>
      <c r="AP688" s="183" t="s">
        <v>896</v>
      </c>
      <c r="AQ688" s="194">
        <v>3</v>
      </c>
      <c r="AR688" s="195" t="s">
        <v>797</v>
      </c>
      <c r="AS688" s="180">
        <v>0</v>
      </c>
      <c r="AT688" s="181">
        <v>3</v>
      </c>
      <c r="AU688" s="188">
        <v>0</v>
      </c>
      <c r="AV688" s="188">
        <v>0</v>
      </c>
      <c r="AW688" s="188" t="s">
        <v>797</v>
      </c>
      <c r="AX688" s="95" t="s">
        <v>897</v>
      </c>
      <c r="AY688" s="96" t="e">
        <v>#VALUE!</v>
      </c>
      <c r="AZ688" s="97">
        <v>0</v>
      </c>
    </row>
    <row r="689" spans="3:52" ht="15" customHeight="1" x14ac:dyDescent="0.25">
      <c r="C689" s="90">
        <f t="shared" si="222"/>
        <v>549</v>
      </c>
      <c r="D689" s="3" t="s">
        <v>663</v>
      </c>
      <c r="E689" s="225" t="str">
        <f>_xlfn.XLOOKUP(D689, '[1]Парный рейтинг'!$D$10:$D$826,'[1]Парный рейтинг'!$P$10:$P$826, "")</f>
        <v/>
      </c>
      <c r="F689" s="172" t="str">
        <f t="shared" si="205"/>
        <v/>
      </c>
      <c r="G689" s="207" t="e">
        <f t="shared" si="206"/>
        <v>#VALUE!</v>
      </c>
      <c r="H689" s="176" t="str">
        <f t="shared" si="223"/>
        <v/>
      </c>
      <c r="I689" s="27" t="str">
        <f t="shared" si="207"/>
        <v>3,0</v>
      </c>
      <c r="J689" s="208">
        <v>3</v>
      </c>
      <c r="K689" s="24" t="s">
        <v>797</v>
      </c>
      <c r="L689" s="2">
        <f t="shared" si="208"/>
        <v>0</v>
      </c>
      <c r="M689" s="5">
        <f t="shared" si="209"/>
        <v>3</v>
      </c>
      <c r="N689" s="196">
        <f t="shared" si="210"/>
        <v>0</v>
      </c>
      <c r="O689" s="196">
        <f t="shared" si="211"/>
        <v>0</v>
      </c>
      <c r="P689" s="17" t="str">
        <f t="shared" si="212"/>
        <v/>
      </c>
      <c r="Q689" s="16" t="str">
        <f t="shared" si="213"/>
        <v>n/a</v>
      </c>
      <c r="R689" s="10" t="e">
        <f t="shared" si="214"/>
        <v>#VALUE!</v>
      </c>
      <c r="S689" s="25">
        <f t="shared" si="215"/>
        <v>0</v>
      </c>
      <c r="T689" s="11">
        <f t="shared" si="216"/>
        <v>0</v>
      </c>
      <c r="U689" s="12" t="str">
        <f t="shared" si="217"/>
        <v xml:space="preserve"> </v>
      </c>
      <c r="V689" s="13">
        <f t="shared" si="218"/>
        <v>0</v>
      </c>
      <c r="W689" s="53">
        <f t="shared" si="219"/>
        <v>0</v>
      </c>
      <c r="X689" s="54">
        <f t="shared" si="220"/>
        <v>0</v>
      </c>
      <c r="Y689" s="15" t="str">
        <f t="shared" si="221"/>
        <v>-</v>
      </c>
      <c r="Z689" s="54" t="s">
        <v>797</v>
      </c>
      <c r="AA689" s="12">
        <v>0</v>
      </c>
      <c r="AB689" s="54" t="s">
        <v>797</v>
      </c>
      <c r="AC689" s="12">
        <v>0</v>
      </c>
      <c r="AD689" s="54" t="s">
        <v>797</v>
      </c>
      <c r="AE689" s="12">
        <v>0</v>
      </c>
      <c r="AF689" s="54" t="s">
        <v>797</v>
      </c>
      <c r="AG689" s="12">
        <v>0</v>
      </c>
      <c r="AH689" s="54" t="s">
        <v>797</v>
      </c>
      <c r="AI689" s="12">
        <v>0</v>
      </c>
      <c r="AJ689" s="54" t="s">
        <v>797</v>
      </c>
      <c r="AK689" s="12">
        <v>0</v>
      </c>
      <c r="AL689" s="54" t="s">
        <v>797</v>
      </c>
      <c r="AM689" s="12">
        <v>0</v>
      </c>
      <c r="AN689" s="54" t="s">
        <v>797</v>
      </c>
      <c r="AO689" s="12">
        <v>0</v>
      </c>
      <c r="AP689" s="183" t="s">
        <v>896</v>
      </c>
      <c r="AQ689" s="194">
        <v>3</v>
      </c>
      <c r="AR689" s="195" t="s">
        <v>797</v>
      </c>
      <c r="AS689" s="180">
        <v>0</v>
      </c>
      <c r="AT689" s="181">
        <v>3</v>
      </c>
      <c r="AU689" s="188">
        <v>0</v>
      </c>
      <c r="AV689" s="188">
        <v>0</v>
      </c>
      <c r="AW689" s="188" t="s">
        <v>797</v>
      </c>
      <c r="AX689" s="95" t="s">
        <v>897</v>
      </c>
      <c r="AY689" s="96" t="e">
        <v>#VALUE!</v>
      </c>
      <c r="AZ689" s="97">
        <v>0</v>
      </c>
    </row>
    <row r="690" spans="3:52" ht="15" customHeight="1" x14ac:dyDescent="0.25">
      <c r="C690" s="90">
        <f t="shared" si="222"/>
        <v>550</v>
      </c>
      <c r="D690" s="3" t="s">
        <v>665</v>
      </c>
      <c r="E690" s="225" t="str">
        <f>_xlfn.XLOOKUP(D690, '[1]Парный рейтинг'!$D$10:$D$826,'[1]Парный рейтинг'!$P$10:$P$826, "")</f>
        <v/>
      </c>
      <c r="F690" s="172" t="str">
        <f t="shared" si="205"/>
        <v/>
      </c>
      <c r="G690" s="207" t="e">
        <f t="shared" si="206"/>
        <v>#VALUE!</v>
      </c>
      <c r="H690" s="176" t="str">
        <f t="shared" si="223"/>
        <v/>
      </c>
      <c r="I690" s="27" t="str">
        <f t="shared" si="207"/>
        <v>3,0</v>
      </c>
      <c r="J690" s="208">
        <v>3</v>
      </c>
      <c r="K690" s="24" t="s">
        <v>797</v>
      </c>
      <c r="L690" s="2">
        <f t="shared" si="208"/>
        <v>0</v>
      </c>
      <c r="M690" s="5">
        <f t="shared" si="209"/>
        <v>3</v>
      </c>
      <c r="N690" s="196">
        <f t="shared" si="210"/>
        <v>0</v>
      </c>
      <c r="O690" s="196">
        <f t="shared" si="211"/>
        <v>0</v>
      </c>
      <c r="P690" s="17" t="str">
        <f t="shared" si="212"/>
        <v/>
      </c>
      <c r="Q690" s="16" t="str">
        <f t="shared" si="213"/>
        <v>n/a</v>
      </c>
      <c r="R690" s="10" t="e">
        <f t="shared" si="214"/>
        <v>#VALUE!</v>
      </c>
      <c r="S690" s="25">
        <f t="shared" si="215"/>
        <v>0</v>
      </c>
      <c r="T690" s="11">
        <f t="shared" si="216"/>
        <v>0</v>
      </c>
      <c r="U690" s="12" t="str">
        <f t="shared" si="217"/>
        <v xml:space="preserve"> </v>
      </c>
      <c r="V690" s="13">
        <f t="shared" si="218"/>
        <v>0</v>
      </c>
      <c r="W690" s="53">
        <f t="shared" si="219"/>
        <v>0</v>
      </c>
      <c r="X690" s="54">
        <f t="shared" si="220"/>
        <v>0</v>
      </c>
      <c r="Y690" s="15" t="str">
        <f t="shared" si="221"/>
        <v>-</v>
      </c>
      <c r="Z690" s="54" t="s">
        <v>797</v>
      </c>
      <c r="AA690" s="12">
        <v>0</v>
      </c>
      <c r="AB690" s="54" t="s">
        <v>797</v>
      </c>
      <c r="AC690" s="12">
        <v>0</v>
      </c>
      <c r="AD690" s="54" t="s">
        <v>797</v>
      </c>
      <c r="AE690" s="12">
        <v>0</v>
      </c>
      <c r="AF690" s="54" t="s">
        <v>797</v>
      </c>
      <c r="AG690" s="12">
        <v>0</v>
      </c>
      <c r="AH690" s="54" t="s">
        <v>797</v>
      </c>
      <c r="AI690" s="12">
        <v>0</v>
      </c>
      <c r="AJ690" s="54" t="s">
        <v>797</v>
      </c>
      <c r="AK690" s="12">
        <v>0</v>
      </c>
      <c r="AL690" s="54" t="s">
        <v>797</v>
      </c>
      <c r="AM690" s="12">
        <v>0</v>
      </c>
      <c r="AN690" s="54" t="s">
        <v>797</v>
      </c>
      <c r="AO690" s="12">
        <v>0</v>
      </c>
      <c r="AP690" s="183" t="s">
        <v>896</v>
      </c>
      <c r="AQ690" s="194">
        <v>3</v>
      </c>
      <c r="AR690" s="195" t="s">
        <v>797</v>
      </c>
      <c r="AS690" s="180">
        <v>0</v>
      </c>
      <c r="AT690" s="181">
        <v>3</v>
      </c>
      <c r="AU690" s="188">
        <v>0</v>
      </c>
      <c r="AV690" s="188">
        <v>0</v>
      </c>
      <c r="AW690" s="188" t="s">
        <v>797</v>
      </c>
      <c r="AX690" s="95" t="s">
        <v>897</v>
      </c>
      <c r="AY690" s="96" t="e">
        <v>#VALUE!</v>
      </c>
      <c r="AZ690" s="97">
        <v>0</v>
      </c>
    </row>
    <row r="691" spans="3:52" ht="15" customHeight="1" x14ac:dyDescent="0.25">
      <c r="C691" s="90">
        <f t="shared" si="222"/>
        <v>551</v>
      </c>
      <c r="D691" s="3" t="s">
        <v>476</v>
      </c>
      <c r="E691" s="225" t="str">
        <f>_xlfn.XLOOKUP(D691, '[1]Парный рейтинг'!$D$10:$D$826,'[1]Парный рейтинг'!$P$10:$P$826, "")</f>
        <v/>
      </c>
      <c r="F691" s="172" t="str">
        <f t="shared" si="205"/>
        <v/>
      </c>
      <c r="G691" s="207" t="e">
        <f t="shared" si="206"/>
        <v>#VALUE!</v>
      </c>
      <c r="H691" s="176" t="str">
        <f t="shared" si="223"/>
        <v/>
      </c>
      <c r="I691" s="27" t="str">
        <f t="shared" si="207"/>
        <v>3,0</v>
      </c>
      <c r="J691" s="208">
        <v>3</v>
      </c>
      <c r="K691" s="24" t="s">
        <v>797</v>
      </c>
      <c r="L691" s="2">
        <f t="shared" si="208"/>
        <v>0</v>
      </c>
      <c r="M691" s="5">
        <f t="shared" si="209"/>
        <v>3</v>
      </c>
      <c r="N691" s="196">
        <f t="shared" si="210"/>
        <v>0</v>
      </c>
      <c r="O691" s="196">
        <f t="shared" si="211"/>
        <v>0</v>
      </c>
      <c r="P691" s="17" t="str">
        <f t="shared" si="212"/>
        <v/>
      </c>
      <c r="Q691" s="16" t="str">
        <f t="shared" si="213"/>
        <v>n/a</v>
      </c>
      <c r="R691" s="10" t="e">
        <f t="shared" si="214"/>
        <v>#VALUE!</v>
      </c>
      <c r="S691" s="25">
        <f t="shared" si="215"/>
        <v>0</v>
      </c>
      <c r="T691" s="11">
        <f t="shared" si="216"/>
        <v>0</v>
      </c>
      <c r="U691" s="12" t="str">
        <f t="shared" si="217"/>
        <v xml:space="preserve"> </v>
      </c>
      <c r="V691" s="13">
        <f t="shared" si="218"/>
        <v>0</v>
      </c>
      <c r="W691" s="53">
        <f t="shared" si="219"/>
        <v>0</v>
      </c>
      <c r="X691" s="54">
        <f t="shared" si="220"/>
        <v>0</v>
      </c>
      <c r="Y691" s="15" t="str">
        <f t="shared" si="221"/>
        <v>-</v>
      </c>
      <c r="Z691" s="54" t="s">
        <v>797</v>
      </c>
      <c r="AA691" s="12">
        <v>0</v>
      </c>
      <c r="AB691" s="54" t="s">
        <v>797</v>
      </c>
      <c r="AC691" s="12">
        <v>0</v>
      </c>
      <c r="AD691" s="54" t="s">
        <v>797</v>
      </c>
      <c r="AE691" s="12">
        <v>0</v>
      </c>
      <c r="AF691" s="54" t="s">
        <v>797</v>
      </c>
      <c r="AG691" s="12">
        <v>0</v>
      </c>
      <c r="AH691" s="54" t="s">
        <v>797</v>
      </c>
      <c r="AI691" s="12">
        <v>0</v>
      </c>
      <c r="AJ691" s="54" t="s">
        <v>797</v>
      </c>
      <c r="AK691" s="12">
        <v>0</v>
      </c>
      <c r="AL691" s="54" t="s">
        <v>797</v>
      </c>
      <c r="AM691" s="12">
        <v>0</v>
      </c>
      <c r="AN691" s="54" t="s">
        <v>797</v>
      </c>
      <c r="AO691" s="12">
        <v>0</v>
      </c>
      <c r="AP691" s="183" t="s">
        <v>896</v>
      </c>
      <c r="AQ691" s="194">
        <v>3</v>
      </c>
      <c r="AR691" s="195" t="s">
        <v>797</v>
      </c>
      <c r="AS691" s="180">
        <v>0</v>
      </c>
      <c r="AT691" s="181">
        <v>3</v>
      </c>
      <c r="AU691" s="188">
        <v>0</v>
      </c>
      <c r="AV691" s="188">
        <v>0</v>
      </c>
      <c r="AW691" s="188" t="s">
        <v>797</v>
      </c>
      <c r="AX691" s="95" t="s">
        <v>897</v>
      </c>
      <c r="AY691" s="96" t="e">
        <v>#VALUE!</v>
      </c>
      <c r="AZ691" s="97">
        <v>0</v>
      </c>
    </row>
    <row r="692" spans="3:52" ht="15" customHeight="1" x14ac:dyDescent="0.25">
      <c r="C692" s="90">
        <f t="shared" si="222"/>
        <v>552</v>
      </c>
      <c r="D692" s="3" t="s">
        <v>666</v>
      </c>
      <c r="E692" s="225" t="str">
        <f>_xlfn.XLOOKUP(D692, '[1]Парный рейтинг'!$D$10:$D$826,'[1]Парный рейтинг'!$P$10:$P$826, "")</f>
        <v/>
      </c>
      <c r="F692" s="172" t="str">
        <f t="shared" si="205"/>
        <v/>
      </c>
      <c r="G692" s="207" t="e">
        <f t="shared" si="206"/>
        <v>#VALUE!</v>
      </c>
      <c r="H692" s="176" t="str">
        <f t="shared" si="223"/>
        <v/>
      </c>
      <c r="I692" s="27" t="str">
        <f t="shared" si="207"/>
        <v>3,0</v>
      </c>
      <c r="J692" s="208">
        <v>3</v>
      </c>
      <c r="K692" s="24" t="s">
        <v>797</v>
      </c>
      <c r="L692" s="2">
        <f t="shared" si="208"/>
        <v>0</v>
      </c>
      <c r="M692" s="5">
        <f t="shared" si="209"/>
        <v>3</v>
      </c>
      <c r="N692" s="196">
        <f t="shared" si="210"/>
        <v>0</v>
      </c>
      <c r="O692" s="196">
        <f t="shared" si="211"/>
        <v>0</v>
      </c>
      <c r="P692" s="17" t="str">
        <f t="shared" si="212"/>
        <v/>
      </c>
      <c r="Q692" s="16" t="str">
        <f t="shared" si="213"/>
        <v>n/a</v>
      </c>
      <c r="R692" s="10" t="e">
        <f t="shared" si="214"/>
        <v>#VALUE!</v>
      </c>
      <c r="S692" s="25">
        <f t="shared" si="215"/>
        <v>0</v>
      </c>
      <c r="T692" s="11">
        <f t="shared" si="216"/>
        <v>0</v>
      </c>
      <c r="U692" s="12" t="str">
        <f t="shared" si="217"/>
        <v xml:space="preserve"> </v>
      </c>
      <c r="V692" s="13">
        <f t="shared" si="218"/>
        <v>0</v>
      </c>
      <c r="W692" s="53">
        <f t="shared" si="219"/>
        <v>0</v>
      </c>
      <c r="X692" s="54">
        <f t="shared" si="220"/>
        <v>0</v>
      </c>
      <c r="Y692" s="15" t="str">
        <f t="shared" si="221"/>
        <v>-</v>
      </c>
      <c r="Z692" s="54" t="s">
        <v>797</v>
      </c>
      <c r="AA692" s="12">
        <v>0</v>
      </c>
      <c r="AB692" s="54" t="s">
        <v>797</v>
      </c>
      <c r="AC692" s="12">
        <v>0</v>
      </c>
      <c r="AD692" s="54" t="s">
        <v>797</v>
      </c>
      <c r="AE692" s="12">
        <v>0</v>
      </c>
      <c r="AF692" s="54" t="s">
        <v>797</v>
      </c>
      <c r="AG692" s="12">
        <v>0</v>
      </c>
      <c r="AH692" s="54" t="s">
        <v>797</v>
      </c>
      <c r="AI692" s="12">
        <v>0</v>
      </c>
      <c r="AJ692" s="54" t="s">
        <v>797</v>
      </c>
      <c r="AK692" s="12">
        <v>0</v>
      </c>
      <c r="AL692" s="54" t="s">
        <v>797</v>
      </c>
      <c r="AM692" s="12">
        <v>0</v>
      </c>
      <c r="AN692" s="54" t="s">
        <v>797</v>
      </c>
      <c r="AO692" s="12">
        <v>0</v>
      </c>
      <c r="AP692" s="183" t="s">
        <v>896</v>
      </c>
      <c r="AQ692" s="194">
        <v>3</v>
      </c>
      <c r="AR692" s="195" t="s">
        <v>797</v>
      </c>
      <c r="AS692" s="180">
        <v>0</v>
      </c>
      <c r="AT692" s="181">
        <v>3</v>
      </c>
      <c r="AU692" s="188">
        <v>0</v>
      </c>
      <c r="AV692" s="188">
        <v>0</v>
      </c>
      <c r="AW692" s="188" t="s">
        <v>797</v>
      </c>
      <c r="AX692" s="95" t="s">
        <v>897</v>
      </c>
      <c r="AY692" s="96" t="e">
        <v>#VALUE!</v>
      </c>
      <c r="AZ692" s="97">
        <v>0</v>
      </c>
    </row>
    <row r="693" spans="3:52" ht="15" customHeight="1" x14ac:dyDescent="0.25">
      <c r="C693" s="90">
        <f t="shared" si="222"/>
        <v>553</v>
      </c>
      <c r="D693" s="3" t="s">
        <v>879</v>
      </c>
      <c r="E693" s="225" t="str">
        <f>_xlfn.XLOOKUP(D693, '[1]Парный рейтинг'!$D$10:$D$826,'[1]Парный рейтинг'!$P$10:$P$826, "")</f>
        <v/>
      </c>
      <c r="F693" s="172" t="str">
        <f t="shared" si="205"/>
        <v/>
      </c>
      <c r="G693" s="207" t="e">
        <f t="shared" si="206"/>
        <v>#VALUE!</v>
      </c>
      <c r="H693" s="176" t="str">
        <f t="shared" si="223"/>
        <v/>
      </c>
      <c r="I693" s="27" t="str">
        <f t="shared" si="207"/>
        <v>3,0</v>
      </c>
      <c r="J693" s="208">
        <v>3</v>
      </c>
      <c r="K693" s="24" t="s">
        <v>797</v>
      </c>
      <c r="L693" s="201">
        <f t="shared" si="208"/>
        <v>0</v>
      </c>
      <c r="M693" s="200">
        <f t="shared" si="209"/>
        <v>3</v>
      </c>
      <c r="N693" s="202">
        <f t="shared" si="210"/>
        <v>0</v>
      </c>
      <c r="O693" s="202">
        <f t="shared" si="211"/>
        <v>0</v>
      </c>
      <c r="P693" s="17" t="str">
        <f t="shared" si="212"/>
        <v/>
      </c>
      <c r="Q693" s="16" t="str">
        <f t="shared" si="213"/>
        <v>n/a</v>
      </c>
      <c r="R693" s="10" t="e">
        <f t="shared" si="214"/>
        <v>#VALUE!</v>
      </c>
      <c r="S693" s="25">
        <f t="shared" si="215"/>
        <v>0</v>
      </c>
      <c r="T693" s="11">
        <f t="shared" si="216"/>
        <v>0</v>
      </c>
      <c r="U693" s="12" t="str">
        <f t="shared" si="217"/>
        <v xml:space="preserve"> </v>
      </c>
      <c r="V693" s="13">
        <f t="shared" si="218"/>
        <v>0</v>
      </c>
      <c r="W693" s="53">
        <f t="shared" si="219"/>
        <v>0</v>
      </c>
      <c r="X693" s="54">
        <f t="shared" si="220"/>
        <v>0</v>
      </c>
      <c r="Y693" s="15" t="str">
        <f t="shared" si="221"/>
        <v>-</v>
      </c>
      <c r="Z693" s="54" t="s">
        <v>797</v>
      </c>
      <c r="AA693" s="12">
        <v>0</v>
      </c>
      <c r="AB693" s="54" t="s">
        <v>797</v>
      </c>
      <c r="AC693" s="12">
        <v>0</v>
      </c>
      <c r="AD693" s="54" t="s">
        <v>797</v>
      </c>
      <c r="AE693" s="12">
        <v>0</v>
      </c>
      <c r="AF693" s="54" t="s">
        <v>797</v>
      </c>
      <c r="AG693" s="12">
        <v>0</v>
      </c>
      <c r="AH693" s="54" t="s">
        <v>797</v>
      </c>
      <c r="AI693" s="12">
        <v>0</v>
      </c>
      <c r="AJ693" s="54" t="s">
        <v>797</v>
      </c>
      <c r="AK693" s="12">
        <v>0</v>
      </c>
      <c r="AL693" s="54" t="s">
        <v>797</v>
      </c>
      <c r="AM693" s="12">
        <v>0</v>
      </c>
      <c r="AN693" s="54" t="s">
        <v>797</v>
      </c>
      <c r="AO693" s="12">
        <v>0</v>
      </c>
      <c r="AP693" s="185" t="s">
        <v>896</v>
      </c>
      <c r="AQ693" s="194">
        <v>3</v>
      </c>
      <c r="AR693" s="203" t="s">
        <v>797</v>
      </c>
      <c r="AS693" s="180">
        <v>0</v>
      </c>
      <c r="AT693" s="181">
        <v>3</v>
      </c>
      <c r="AU693" s="188">
        <v>3</v>
      </c>
      <c r="AV693" s="188">
        <v>-1</v>
      </c>
      <c r="AW693" s="188" t="s">
        <v>921</v>
      </c>
      <c r="AX693" s="95" t="s">
        <v>897</v>
      </c>
      <c r="AY693" s="96" t="e">
        <v>#VALUE!</v>
      </c>
      <c r="AZ693" s="97">
        <v>0</v>
      </c>
    </row>
    <row r="694" spans="3:52" ht="15" customHeight="1" x14ac:dyDescent="0.25">
      <c r="C694" s="90">
        <f t="shared" si="222"/>
        <v>554</v>
      </c>
      <c r="D694" s="3" t="s">
        <v>424</v>
      </c>
      <c r="E694" s="225" t="str">
        <f>_xlfn.XLOOKUP(D694, '[1]Парный рейтинг'!$D$10:$D$826,'[1]Парный рейтинг'!$P$10:$P$826, "")</f>
        <v/>
      </c>
      <c r="F694" s="172" t="str">
        <f t="shared" si="205"/>
        <v/>
      </c>
      <c r="G694" s="207" t="e">
        <f t="shared" si="206"/>
        <v>#VALUE!</v>
      </c>
      <c r="H694" s="176" t="str">
        <f t="shared" si="223"/>
        <v/>
      </c>
      <c r="I694" s="27" t="str">
        <f t="shared" si="207"/>
        <v>3,0</v>
      </c>
      <c r="J694" s="208">
        <v>3</v>
      </c>
      <c r="K694" s="24" t="s">
        <v>797</v>
      </c>
      <c r="L694" s="2">
        <f t="shared" si="208"/>
        <v>0</v>
      </c>
      <c r="M694" s="5">
        <f t="shared" si="209"/>
        <v>3</v>
      </c>
      <c r="N694" s="196">
        <f t="shared" si="210"/>
        <v>0</v>
      </c>
      <c r="O694" s="196">
        <f t="shared" si="211"/>
        <v>0</v>
      </c>
      <c r="P694" s="17" t="str">
        <f t="shared" si="212"/>
        <v/>
      </c>
      <c r="Q694" s="16" t="str">
        <f t="shared" si="213"/>
        <v>n/a</v>
      </c>
      <c r="R694" s="10" t="e">
        <f t="shared" si="214"/>
        <v>#VALUE!</v>
      </c>
      <c r="S694" s="25">
        <f t="shared" si="215"/>
        <v>0</v>
      </c>
      <c r="T694" s="11">
        <f t="shared" si="216"/>
        <v>0</v>
      </c>
      <c r="U694" s="12" t="str">
        <f t="shared" si="217"/>
        <v xml:space="preserve"> </v>
      </c>
      <c r="V694" s="13">
        <f t="shared" si="218"/>
        <v>0</v>
      </c>
      <c r="W694" s="53">
        <f t="shared" si="219"/>
        <v>0</v>
      </c>
      <c r="X694" s="54">
        <f t="shared" si="220"/>
        <v>0</v>
      </c>
      <c r="Y694" s="15" t="str">
        <f t="shared" si="221"/>
        <v>-</v>
      </c>
      <c r="Z694" s="54" t="s">
        <v>797</v>
      </c>
      <c r="AA694" s="12">
        <v>0</v>
      </c>
      <c r="AB694" s="54" t="s">
        <v>797</v>
      </c>
      <c r="AC694" s="12">
        <v>0</v>
      </c>
      <c r="AD694" s="54" t="s">
        <v>797</v>
      </c>
      <c r="AE694" s="12">
        <v>0</v>
      </c>
      <c r="AF694" s="54" t="s">
        <v>797</v>
      </c>
      <c r="AG694" s="12">
        <v>0</v>
      </c>
      <c r="AH694" s="54" t="s">
        <v>797</v>
      </c>
      <c r="AI694" s="12">
        <v>0</v>
      </c>
      <c r="AJ694" s="54" t="s">
        <v>797</v>
      </c>
      <c r="AK694" s="12">
        <v>0</v>
      </c>
      <c r="AL694" s="54" t="s">
        <v>797</v>
      </c>
      <c r="AM694" s="12">
        <v>0</v>
      </c>
      <c r="AN694" s="54" t="s">
        <v>797</v>
      </c>
      <c r="AO694" s="12">
        <v>0</v>
      </c>
      <c r="AP694" s="183" t="s">
        <v>896</v>
      </c>
      <c r="AQ694" s="194">
        <v>3</v>
      </c>
      <c r="AR694" s="195" t="s">
        <v>797</v>
      </c>
      <c r="AS694" s="180">
        <v>0</v>
      </c>
      <c r="AT694" s="181">
        <v>3</v>
      </c>
      <c r="AU694" s="188">
        <v>0</v>
      </c>
      <c r="AV694" s="188">
        <v>0</v>
      </c>
      <c r="AW694" s="188" t="s">
        <v>797</v>
      </c>
      <c r="AX694" s="95" t="s">
        <v>897</v>
      </c>
      <c r="AY694" s="96" t="e">
        <v>#VALUE!</v>
      </c>
      <c r="AZ694" s="97">
        <v>0</v>
      </c>
    </row>
    <row r="695" spans="3:52" ht="15" customHeight="1" x14ac:dyDescent="0.25">
      <c r="C695" s="90">
        <f t="shared" si="222"/>
        <v>555</v>
      </c>
      <c r="D695" s="3" t="s">
        <v>367</v>
      </c>
      <c r="E695" s="225" t="str">
        <f>_xlfn.XLOOKUP(D695, '[1]Парный рейтинг'!$D$10:$D$826,'[1]Парный рейтинг'!$P$10:$P$826, "")</f>
        <v/>
      </c>
      <c r="F695" s="172" t="str">
        <f t="shared" si="205"/>
        <v/>
      </c>
      <c r="G695" s="207" t="e">
        <f t="shared" si="206"/>
        <v>#VALUE!</v>
      </c>
      <c r="H695" s="176" t="str">
        <f t="shared" si="223"/>
        <v/>
      </c>
      <c r="I695" s="27" t="str">
        <f t="shared" si="207"/>
        <v>3,0</v>
      </c>
      <c r="J695" s="208">
        <v>3</v>
      </c>
      <c r="K695" s="24" t="s">
        <v>797</v>
      </c>
      <c r="L695" s="2">
        <f t="shared" si="208"/>
        <v>0</v>
      </c>
      <c r="M695" s="5">
        <f t="shared" si="209"/>
        <v>3</v>
      </c>
      <c r="N695" s="196">
        <f t="shared" si="210"/>
        <v>0</v>
      </c>
      <c r="O695" s="196">
        <f t="shared" si="211"/>
        <v>0</v>
      </c>
      <c r="P695" s="17" t="str">
        <f t="shared" si="212"/>
        <v/>
      </c>
      <c r="Q695" s="16" t="str">
        <f t="shared" si="213"/>
        <v>n/a</v>
      </c>
      <c r="R695" s="10" t="e">
        <f t="shared" si="214"/>
        <v>#VALUE!</v>
      </c>
      <c r="S695" s="25">
        <f t="shared" si="215"/>
        <v>0</v>
      </c>
      <c r="T695" s="11">
        <f t="shared" si="216"/>
        <v>0</v>
      </c>
      <c r="U695" s="12" t="str">
        <f t="shared" si="217"/>
        <v xml:space="preserve"> </v>
      </c>
      <c r="V695" s="13">
        <f t="shared" si="218"/>
        <v>0</v>
      </c>
      <c r="W695" s="53">
        <f t="shared" si="219"/>
        <v>0</v>
      </c>
      <c r="X695" s="54">
        <f t="shared" si="220"/>
        <v>0</v>
      </c>
      <c r="Y695" s="15" t="str">
        <f t="shared" si="221"/>
        <v>-</v>
      </c>
      <c r="Z695" s="54" t="s">
        <v>797</v>
      </c>
      <c r="AA695" s="12">
        <v>0</v>
      </c>
      <c r="AB695" s="54" t="s">
        <v>797</v>
      </c>
      <c r="AC695" s="12">
        <v>0</v>
      </c>
      <c r="AD695" s="54" t="s">
        <v>797</v>
      </c>
      <c r="AE695" s="12">
        <v>0</v>
      </c>
      <c r="AF695" s="54" t="s">
        <v>797</v>
      </c>
      <c r="AG695" s="12">
        <v>0</v>
      </c>
      <c r="AH695" s="54" t="s">
        <v>797</v>
      </c>
      <c r="AI695" s="12">
        <v>0</v>
      </c>
      <c r="AJ695" s="54" t="s">
        <v>797</v>
      </c>
      <c r="AK695" s="12">
        <v>0</v>
      </c>
      <c r="AL695" s="54" t="s">
        <v>797</v>
      </c>
      <c r="AM695" s="12">
        <v>0</v>
      </c>
      <c r="AN695" s="54" t="s">
        <v>797</v>
      </c>
      <c r="AO695" s="12">
        <v>0</v>
      </c>
      <c r="AP695" s="183" t="s">
        <v>896</v>
      </c>
      <c r="AQ695" s="194">
        <v>3</v>
      </c>
      <c r="AR695" s="195" t="s">
        <v>797</v>
      </c>
      <c r="AS695" s="180">
        <v>0</v>
      </c>
      <c r="AT695" s="181">
        <v>3</v>
      </c>
      <c r="AU695" s="188">
        <v>0</v>
      </c>
      <c r="AV695" s="188">
        <v>0</v>
      </c>
      <c r="AW695" s="188" t="s">
        <v>797</v>
      </c>
      <c r="AX695" s="95" t="s">
        <v>897</v>
      </c>
      <c r="AY695" s="96" t="e">
        <v>#VALUE!</v>
      </c>
      <c r="AZ695" s="97">
        <v>0</v>
      </c>
    </row>
    <row r="696" spans="3:52" ht="15" customHeight="1" x14ac:dyDescent="0.25">
      <c r="C696" s="90">
        <f t="shared" si="222"/>
        <v>556</v>
      </c>
      <c r="D696" s="3" t="s">
        <v>667</v>
      </c>
      <c r="E696" s="225" t="str">
        <f>_xlfn.XLOOKUP(D696, '[1]Парный рейтинг'!$D$10:$D$826,'[1]Парный рейтинг'!$P$10:$P$826, "")</f>
        <v/>
      </c>
      <c r="F696" s="172" t="str">
        <f t="shared" si="205"/>
        <v/>
      </c>
      <c r="G696" s="207" t="e">
        <f t="shared" si="206"/>
        <v>#VALUE!</v>
      </c>
      <c r="H696" s="176" t="str">
        <f t="shared" si="223"/>
        <v/>
      </c>
      <c r="I696" s="27" t="str">
        <f t="shared" si="207"/>
        <v>3,0</v>
      </c>
      <c r="J696" s="208">
        <v>3</v>
      </c>
      <c r="K696" s="24" t="s">
        <v>797</v>
      </c>
      <c r="L696" s="2">
        <f t="shared" si="208"/>
        <v>0</v>
      </c>
      <c r="M696" s="5">
        <f t="shared" si="209"/>
        <v>3</v>
      </c>
      <c r="N696" s="196">
        <f t="shared" si="210"/>
        <v>0</v>
      </c>
      <c r="O696" s="196">
        <f t="shared" si="211"/>
        <v>0</v>
      </c>
      <c r="P696" s="17" t="str">
        <f t="shared" si="212"/>
        <v/>
      </c>
      <c r="Q696" s="16" t="str">
        <f t="shared" si="213"/>
        <v>n/a</v>
      </c>
      <c r="R696" s="10" t="e">
        <f t="shared" si="214"/>
        <v>#VALUE!</v>
      </c>
      <c r="S696" s="25">
        <f t="shared" si="215"/>
        <v>0</v>
      </c>
      <c r="T696" s="11">
        <f t="shared" si="216"/>
        <v>0</v>
      </c>
      <c r="U696" s="12" t="str">
        <f t="shared" si="217"/>
        <v xml:space="preserve"> </v>
      </c>
      <c r="V696" s="13">
        <f t="shared" si="218"/>
        <v>0</v>
      </c>
      <c r="W696" s="53">
        <f t="shared" si="219"/>
        <v>0</v>
      </c>
      <c r="X696" s="54">
        <f t="shared" si="220"/>
        <v>0</v>
      </c>
      <c r="Y696" s="15" t="str">
        <f t="shared" si="221"/>
        <v>-</v>
      </c>
      <c r="Z696" s="54" t="s">
        <v>797</v>
      </c>
      <c r="AA696" s="12">
        <v>0</v>
      </c>
      <c r="AB696" s="54" t="s">
        <v>797</v>
      </c>
      <c r="AC696" s="12">
        <v>0</v>
      </c>
      <c r="AD696" s="54" t="s">
        <v>797</v>
      </c>
      <c r="AE696" s="12">
        <v>0</v>
      </c>
      <c r="AF696" s="54" t="s">
        <v>797</v>
      </c>
      <c r="AG696" s="12">
        <v>0</v>
      </c>
      <c r="AH696" s="54" t="s">
        <v>797</v>
      </c>
      <c r="AI696" s="12">
        <v>0</v>
      </c>
      <c r="AJ696" s="54" t="s">
        <v>797</v>
      </c>
      <c r="AK696" s="12">
        <v>0</v>
      </c>
      <c r="AL696" s="54" t="s">
        <v>797</v>
      </c>
      <c r="AM696" s="12">
        <v>0</v>
      </c>
      <c r="AN696" s="54" t="s">
        <v>797</v>
      </c>
      <c r="AO696" s="12">
        <v>0</v>
      </c>
      <c r="AP696" s="183" t="s">
        <v>896</v>
      </c>
      <c r="AQ696" s="194">
        <v>3</v>
      </c>
      <c r="AR696" s="195" t="s">
        <v>797</v>
      </c>
      <c r="AS696" s="180">
        <v>0</v>
      </c>
      <c r="AT696" s="181">
        <v>3</v>
      </c>
      <c r="AU696" s="188">
        <v>0</v>
      </c>
      <c r="AV696" s="188">
        <v>0</v>
      </c>
      <c r="AW696" s="188" t="s">
        <v>797</v>
      </c>
      <c r="AX696" s="95" t="s">
        <v>897</v>
      </c>
      <c r="AY696" s="96" t="e">
        <v>#VALUE!</v>
      </c>
      <c r="AZ696" s="97">
        <v>0</v>
      </c>
    </row>
    <row r="697" spans="3:52" ht="15" customHeight="1" x14ac:dyDescent="0.25">
      <c r="C697" s="90">
        <f t="shared" si="222"/>
        <v>557</v>
      </c>
      <c r="D697" s="3" t="s">
        <v>668</v>
      </c>
      <c r="E697" s="225" t="str">
        <f>_xlfn.XLOOKUP(D697, '[1]Парный рейтинг'!$D$10:$D$826,'[1]Парный рейтинг'!$P$10:$P$826, "")</f>
        <v/>
      </c>
      <c r="F697" s="172" t="str">
        <f t="shared" si="205"/>
        <v/>
      </c>
      <c r="G697" s="207" t="e">
        <f t="shared" si="206"/>
        <v>#VALUE!</v>
      </c>
      <c r="H697" s="176" t="str">
        <f t="shared" si="223"/>
        <v/>
      </c>
      <c r="I697" s="27" t="str">
        <f t="shared" si="207"/>
        <v>3,0</v>
      </c>
      <c r="J697" s="208">
        <v>3</v>
      </c>
      <c r="K697" s="24" t="s">
        <v>797</v>
      </c>
      <c r="L697" s="2">
        <f t="shared" si="208"/>
        <v>0</v>
      </c>
      <c r="M697" s="5">
        <f t="shared" si="209"/>
        <v>3</v>
      </c>
      <c r="N697" s="196">
        <f t="shared" si="210"/>
        <v>0</v>
      </c>
      <c r="O697" s="196">
        <f t="shared" si="211"/>
        <v>0</v>
      </c>
      <c r="P697" s="17" t="str">
        <f t="shared" si="212"/>
        <v/>
      </c>
      <c r="Q697" s="16" t="str">
        <f t="shared" si="213"/>
        <v>n/a</v>
      </c>
      <c r="R697" s="10" t="e">
        <f t="shared" si="214"/>
        <v>#VALUE!</v>
      </c>
      <c r="S697" s="25">
        <f t="shared" si="215"/>
        <v>0</v>
      </c>
      <c r="T697" s="11">
        <f t="shared" si="216"/>
        <v>0</v>
      </c>
      <c r="U697" s="12" t="str">
        <f t="shared" si="217"/>
        <v xml:space="preserve"> </v>
      </c>
      <c r="V697" s="13">
        <f t="shared" si="218"/>
        <v>0</v>
      </c>
      <c r="W697" s="53">
        <f t="shared" si="219"/>
        <v>0</v>
      </c>
      <c r="X697" s="54">
        <f t="shared" si="220"/>
        <v>0</v>
      </c>
      <c r="Y697" s="15" t="str">
        <f t="shared" si="221"/>
        <v>-</v>
      </c>
      <c r="Z697" s="54" t="s">
        <v>797</v>
      </c>
      <c r="AA697" s="12">
        <v>0</v>
      </c>
      <c r="AB697" s="54" t="s">
        <v>797</v>
      </c>
      <c r="AC697" s="12">
        <v>0</v>
      </c>
      <c r="AD697" s="54" t="s">
        <v>797</v>
      </c>
      <c r="AE697" s="12">
        <v>0</v>
      </c>
      <c r="AF697" s="54" t="s">
        <v>797</v>
      </c>
      <c r="AG697" s="12">
        <v>0</v>
      </c>
      <c r="AH697" s="54" t="s">
        <v>797</v>
      </c>
      <c r="AI697" s="12">
        <v>0</v>
      </c>
      <c r="AJ697" s="54" t="s">
        <v>797</v>
      </c>
      <c r="AK697" s="12">
        <v>0</v>
      </c>
      <c r="AL697" s="54" t="s">
        <v>797</v>
      </c>
      <c r="AM697" s="12">
        <v>0</v>
      </c>
      <c r="AN697" s="54" t="s">
        <v>797</v>
      </c>
      <c r="AO697" s="12">
        <v>0</v>
      </c>
      <c r="AP697" s="183" t="s">
        <v>896</v>
      </c>
      <c r="AQ697" s="194">
        <v>3</v>
      </c>
      <c r="AR697" s="195" t="s">
        <v>797</v>
      </c>
      <c r="AS697" s="180">
        <v>0</v>
      </c>
      <c r="AT697" s="181">
        <v>3</v>
      </c>
      <c r="AU697" s="188">
        <v>0</v>
      </c>
      <c r="AV697" s="188">
        <v>0</v>
      </c>
      <c r="AW697" s="188" t="s">
        <v>797</v>
      </c>
      <c r="AX697" s="95" t="s">
        <v>897</v>
      </c>
      <c r="AY697" s="96" t="e">
        <v>#VALUE!</v>
      </c>
      <c r="AZ697" s="97">
        <v>0</v>
      </c>
    </row>
    <row r="698" spans="3:52" ht="15" customHeight="1" x14ac:dyDescent="0.25">
      <c r="C698" s="90">
        <f t="shared" si="222"/>
        <v>558</v>
      </c>
      <c r="D698" s="3" t="s">
        <v>669</v>
      </c>
      <c r="E698" s="225" t="str">
        <f>_xlfn.XLOOKUP(D698, '[1]Парный рейтинг'!$D$10:$D$826,'[1]Парный рейтинг'!$P$10:$P$826, "")</f>
        <v/>
      </c>
      <c r="F698" s="172" t="str">
        <f t="shared" si="205"/>
        <v/>
      </c>
      <c r="G698" s="207" t="e">
        <f t="shared" si="206"/>
        <v>#VALUE!</v>
      </c>
      <c r="H698" s="176" t="str">
        <f t="shared" si="223"/>
        <v/>
      </c>
      <c r="I698" s="27" t="str">
        <f t="shared" si="207"/>
        <v>3,0</v>
      </c>
      <c r="J698" s="208">
        <v>3</v>
      </c>
      <c r="K698" s="24" t="s">
        <v>797</v>
      </c>
      <c r="L698" s="2">
        <f t="shared" si="208"/>
        <v>0</v>
      </c>
      <c r="M698" s="5">
        <f t="shared" si="209"/>
        <v>3</v>
      </c>
      <c r="N698" s="196">
        <f t="shared" si="210"/>
        <v>0</v>
      </c>
      <c r="O698" s="196">
        <f t="shared" si="211"/>
        <v>0</v>
      </c>
      <c r="P698" s="17" t="str">
        <f t="shared" si="212"/>
        <v/>
      </c>
      <c r="Q698" s="16" t="str">
        <f t="shared" si="213"/>
        <v>n/a</v>
      </c>
      <c r="R698" s="10" t="e">
        <f t="shared" si="214"/>
        <v>#VALUE!</v>
      </c>
      <c r="S698" s="25">
        <f t="shared" si="215"/>
        <v>0</v>
      </c>
      <c r="T698" s="11">
        <f t="shared" si="216"/>
        <v>0</v>
      </c>
      <c r="U698" s="12" t="str">
        <f t="shared" si="217"/>
        <v xml:space="preserve"> </v>
      </c>
      <c r="V698" s="13">
        <f t="shared" si="218"/>
        <v>0</v>
      </c>
      <c r="W698" s="53">
        <f t="shared" si="219"/>
        <v>0</v>
      </c>
      <c r="X698" s="54">
        <f t="shared" si="220"/>
        <v>0</v>
      </c>
      <c r="Y698" s="15" t="str">
        <f t="shared" si="221"/>
        <v>-</v>
      </c>
      <c r="Z698" s="54" t="s">
        <v>797</v>
      </c>
      <c r="AA698" s="12">
        <v>0</v>
      </c>
      <c r="AB698" s="54" t="s">
        <v>797</v>
      </c>
      <c r="AC698" s="12">
        <v>0</v>
      </c>
      <c r="AD698" s="54" t="s">
        <v>797</v>
      </c>
      <c r="AE698" s="12">
        <v>0</v>
      </c>
      <c r="AF698" s="54" t="s">
        <v>797</v>
      </c>
      <c r="AG698" s="12">
        <v>0</v>
      </c>
      <c r="AH698" s="54" t="s">
        <v>797</v>
      </c>
      <c r="AI698" s="12">
        <v>0</v>
      </c>
      <c r="AJ698" s="54" t="s">
        <v>797</v>
      </c>
      <c r="AK698" s="12">
        <v>0</v>
      </c>
      <c r="AL698" s="54" t="s">
        <v>797</v>
      </c>
      <c r="AM698" s="12">
        <v>0</v>
      </c>
      <c r="AN698" s="54" t="s">
        <v>797</v>
      </c>
      <c r="AO698" s="12">
        <v>0</v>
      </c>
      <c r="AP698" s="183" t="s">
        <v>896</v>
      </c>
      <c r="AQ698" s="194">
        <v>3</v>
      </c>
      <c r="AR698" s="195" t="s">
        <v>797</v>
      </c>
      <c r="AS698" s="180">
        <v>0</v>
      </c>
      <c r="AT698" s="181">
        <v>3</v>
      </c>
      <c r="AU698" s="188">
        <v>0</v>
      </c>
      <c r="AV698" s="188">
        <v>0</v>
      </c>
      <c r="AW698" s="188" t="s">
        <v>797</v>
      </c>
      <c r="AX698" s="95" t="s">
        <v>897</v>
      </c>
      <c r="AY698" s="96" t="e">
        <v>#VALUE!</v>
      </c>
      <c r="AZ698" s="97">
        <v>0</v>
      </c>
    </row>
    <row r="699" spans="3:52" ht="15" customHeight="1" x14ac:dyDescent="0.25">
      <c r="C699" s="90">
        <f t="shared" si="222"/>
        <v>559</v>
      </c>
      <c r="D699" s="3" t="s">
        <v>670</v>
      </c>
      <c r="E699" s="225" t="str">
        <f>_xlfn.XLOOKUP(D699, '[1]Парный рейтинг'!$D$10:$D$826,'[1]Парный рейтинг'!$P$10:$P$826, "")</f>
        <v/>
      </c>
      <c r="F699" s="172" t="str">
        <f t="shared" si="205"/>
        <v/>
      </c>
      <c r="G699" s="207" t="e">
        <f t="shared" si="206"/>
        <v>#VALUE!</v>
      </c>
      <c r="H699" s="176" t="str">
        <f t="shared" si="223"/>
        <v/>
      </c>
      <c r="I699" s="27" t="str">
        <f t="shared" si="207"/>
        <v>3,0</v>
      </c>
      <c r="J699" s="208">
        <v>3</v>
      </c>
      <c r="K699" s="24" t="s">
        <v>797</v>
      </c>
      <c r="L699" s="2">
        <f t="shared" si="208"/>
        <v>0</v>
      </c>
      <c r="M699" s="5">
        <f t="shared" si="209"/>
        <v>3</v>
      </c>
      <c r="N699" s="196">
        <f t="shared" si="210"/>
        <v>0</v>
      </c>
      <c r="O699" s="196">
        <f t="shared" si="211"/>
        <v>0</v>
      </c>
      <c r="P699" s="17" t="str">
        <f t="shared" si="212"/>
        <v/>
      </c>
      <c r="Q699" s="16" t="str">
        <f t="shared" si="213"/>
        <v>n/a</v>
      </c>
      <c r="R699" s="10" t="e">
        <f t="shared" si="214"/>
        <v>#VALUE!</v>
      </c>
      <c r="S699" s="25">
        <f t="shared" si="215"/>
        <v>0</v>
      </c>
      <c r="T699" s="11">
        <f t="shared" si="216"/>
        <v>0</v>
      </c>
      <c r="U699" s="12" t="str">
        <f t="shared" si="217"/>
        <v xml:space="preserve"> </v>
      </c>
      <c r="V699" s="13">
        <f t="shared" si="218"/>
        <v>0</v>
      </c>
      <c r="W699" s="53">
        <f t="shared" si="219"/>
        <v>0</v>
      </c>
      <c r="X699" s="54">
        <f t="shared" si="220"/>
        <v>0</v>
      </c>
      <c r="Y699" s="15" t="str">
        <f t="shared" si="221"/>
        <v>-</v>
      </c>
      <c r="Z699" s="54" t="s">
        <v>797</v>
      </c>
      <c r="AA699" s="12">
        <v>0</v>
      </c>
      <c r="AB699" s="54" t="s">
        <v>797</v>
      </c>
      <c r="AC699" s="12">
        <v>0</v>
      </c>
      <c r="AD699" s="54" t="s">
        <v>797</v>
      </c>
      <c r="AE699" s="12">
        <v>0</v>
      </c>
      <c r="AF699" s="54" t="s">
        <v>797</v>
      </c>
      <c r="AG699" s="12">
        <v>0</v>
      </c>
      <c r="AH699" s="54" t="s">
        <v>797</v>
      </c>
      <c r="AI699" s="12">
        <v>0</v>
      </c>
      <c r="AJ699" s="54" t="s">
        <v>797</v>
      </c>
      <c r="AK699" s="12">
        <v>0</v>
      </c>
      <c r="AL699" s="54" t="s">
        <v>797</v>
      </c>
      <c r="AM699" s="12">
        <v>0</v>
      </c>
      <c r="AN699" s="54" t="s">
        <v>797</v>
      </c>
      <c r="AO699" s="12">
        <v>0</v>
      </c>
      <c r="AP699" s="183" t="s">
        <v>896</v>
      </c>
      <c r="AQ699" s="194">
        <v>3</v>
      </c>
      <c r="AR699" s="195" t="s">
        <v>797</v>
      </c>
      <c r="AS699" s="180">
        <v>0</v>
      </c>
      <c r="AT699" s="181">
        <v>3</v>
      </c>
      <c r="AU699" s="188">
        <v>0</v>
      </c>
      <c r="AV699" s="188">
        <v>0</v>
      </c>
      <c r="AW699" s="188" t="s">
        <v>797</v>
      </c>
      <c r="AX699" s="95" t="s">
        <v>897</v>
      </c>
      <c r="AY699" s="96" t="e">
        <v>#VALUE!</v>
      </c>
      <c r="AZ699" s="97">
        <v>0</v>
      </c>
    </row>
    <row r="700" spans="3:52" ht="15" customHeight="1" x14ac:dyDescent="0.25">
      <c r="C700" s="90">
        <f t="shared" si="222"/>
        <v>560</v>
      </c>
      <c r="D700" s="3" t="s">
        <v>346</v>
      </c>
      <c r="E700" s="225" t="str">
        <f>_xlfn.XLOOKUP(D700, '[1]Парный рейтинг'!$D$10:$D$826,'[1]Парный рейтинг'!$P$10:$P$826, "")</f>
        <v/>
      </c>
      <c r="F700" s="172" t="str">
        <f t="shared" si="205"/>
        <v/>
      </c>
      <c r="G700" s="207" t="e">
        <f t="shared" si="206"/>
        <v>#VALUE!</v>
      </c>
      <c r="H700" s="176" t="str">
        <f t="shared" si="223"/>
        <v/>
      </c>
      <c r="I700" s="27" t="str">
        <f t="shared" si="207"/>
        <v>3,0</v>
      </c>
      <c r="J700" s="208">
        <v>3</v>
      </c>
      <c r="K700" s="24" t="s">
        <v>797</v>
      </c>
      <c r="L700" s="2">
        <f t="shared" si="208"/>
        <v>0</v>
      </c>
      <c r="M700" s="5">
        <f t="shared" si="209"/>
        <v>3</v>
      </c>
      <c r="N700" s="196">
        <f t="shared" si="210"/>
        <v>0</v>
      </c>
      <c r="O700" s="196">
        <f t="shared" si="211"/>
        <v>0</v>
      </c>
      <c r="P700" s="17" t="str">
        <f t="shared" si="212"/>
        <v/>
      </c>
      <c r="Q700" s="16" t="str">
        <f t="shared" si="213"/>
        <v>n/a</v>
      </c>
      <c r="R700" s="10" t="e">
        <f t="shared" si="214"/>
        <v>#VALUE!</v>
      </c>
      <c r="S700" s="25">
        <f t="shared" si="215"/>
        <v>0</v>
      </c>
      <c r="T700" s="11">
        <f t="shared" si="216"/>
        <v>0</v>
      </c>
      <c r="U700" s="12" t="str">
        <f t="shared" si="217"/>
        <v xml:space="preserve"> </v>
      </c>
      <c r="V700" s="13">
        <f t="shared" si="218"/>
        <v>0</v>
      </c>
      <c r="W700" s="53">
        <f t="shared" si="219"/>
        <v>0</v>
      </c>
      <c r="X700" s="54">
        <f t="shared" si="220"/>
        <v>0</v>
      </c>
      <c r="Y700" s="15" t="str">
        <f t="shared" si="221"/>
        <v>-</v>
      </c>
      <c r="Z700" s="54" t="s">
        <v>797</v>
      </c>
      <c r="AA700" s="12">
        <v>0</v>
      </c>
      <c r="AB700" s="54" t="s">
        <v>797</v>
      </c>
      <c r="AC700" s="12">
        <v>0</v>
      </c>
      <c r="AD700" s="54" t="s">
        <v>797</v>
      </c>
      <c r="AE700" s="12">
        <v>0</v>
      </c>
      <c r="AF700" s="54" t="s">
        <v>797</v>
      </c>
      <c r="AG700" s="12">
        <v>0</v>
      </c>
      <c r="AH700" s="54" t="s">
        <v>797</v>
      </c>
      <c r="AI700" s="12">
        <v>0</v>
      </c>
      <c r="AJ700" s="54" t="s">
        <v>797</v>
      </c>
      <c r="AK700" s="12">
        <v>0</v>
      </c>
      <c r="AL700" s="54" t="s">
        <v>797</v>
      </c>
      <c r="AM700" s="12">
        <v>0</v>
      </c>
      <c r="AN700" s="54" t="s">
        <v>797</v>
      </c>
      <c r="AO700" s="12">
        <v>0</v>
      </c>
      <c r="AP700" s="183" t="s">
        <v>896</v>
      </c>
      <c r="AQ700" s="194">
        <v>3</v>
      </c>
      <c r="AR700" s="195" t="s">
        <v>797</v>
      </c>
      <c r="AS700" s="180">
        <v>0</v>
      </c>
      <c r="AT700" s="181">
        <v>3</v>
      </c>
      <c r="AU700" s="188">
        <v>0</v>
      </c>
      <c r="AV700" s="188">
        <v>0</v>
      </c>
      <c r="AW700" s="188" t="s">
        <v>797</v>
      </c>
      <c r="AX700" s="95" t="s">
        <v>897</v>
      </c>
      <c r="AY700" s="96" t="e">
        <v>#VALUE!</v>
      </c>
      <c r="AZ700" s="97">
        <v>0</v>
      </c>
    </row>
    <row r="701" spans="3:52" ht="15" customHeight="1" x14ac:dyDescent="0.25">
      <c r="C701" s="90">
        <f t="shared" si="222"/>
        <v>561</v>
      </c>
      <c r="D701" s="3" t="s">
        <v>671</v>
      </c>
      <c r="E701" s="225" t="str">
        <f>_xlfn.XLOOKUP(D701, '[1]Парный рейтинг'!$D$10:$D$826,'[1]Парный рейтинг'!$P$10:$P$826, "")</f>
        <v/>
      </c>
      <c r="F701" s="172" t="str">
        <f t="shared" si="205"/>
        <v/>
      </c>
      <c r="G701" s="207" t="e">
        <f t="shared" si="206"/>
        <v>#VALUE!</v>
      </c>
      <c r="H701" s="176" t="str">
        <f t="shared" si="223"/>
        <v/>
      </c>
      <c r="I701" s="27" t="str">
        <f t="shared" si="207"/>
        <v>3,0</v>
      </c>
      <c r="J701" s="208">
        <v>3</v>
      </c>
      <c r="K701" s="24" t="s">
        <v>797</v>
      </c>
      <c r="L701" s="2">
        <f t="shared" si="208"/>
        <v>0</v>
      </c>
      <c r="M701" s="5">
        <f t="shared" si="209"/>
        <v>3</v>
      </c>
      <c r="N701" s="196">
        <f t="shared" si="210"/>
        <v>0</v>
      </c>
      <c r="O701" s="196">
        <f t="shared" si="211"/>
        <v>0</v>
      </c>
      <c r="P701" s="17" t="str">
        <f t="shared" si="212"/>
        <v/>
      </c>
      <c r="Q701" s="16" t="str">
        <f t="shared" si="213"/>
        <v>n/a</v>
      </c>
      <c r="R701" s="10" t="e">
        <f t="shared" si="214"/>
        <v>#VALUE!</v>
      </c>
      <c r="S701" s="25">
        <f t="shared" si="215"/>
        <v>0</v>
      </c>
      <c r="T701" s="11">
        <f t="shared" si="216"/>
        <v>0</v>
      </c>
      <c r="U701" s="12" t="str">
        <f t="shared" si="217"/>
        <v xml:space="preserve"> </v>
      </c>
      <c r="V701" s="13">
        <f t="shared" si="218"/>
        <v>0</v>
      </c>
      <c r="W701" s="53">
        <f t="shared" si="219"/>
        <v>0</v>
      </c>
      <c r="X701" s="54">
        <f t="shared" si="220"/>
        <v>0</v>
      </c>
      <c r="Y701" s="15" t="str">
        <f t="shared" si="221"/>
        <v>-</v>
      </c>
      <c r="Z701" s="54" t="s">
        <v>797</v>
      </c>
      <c r="AA701" s="12">
        <v>0</v>
      </c>
      <c r="AB701" s="54" t="s">
        <v>797</v>
      </c>
      <c r="AC701" s="12">
        <v>0</v>
      </c>
      <c r="AD701" s="54" t="s">
        <v>797</v>
      </c>
      <c r="AE701" s="12">
        <v>0</v>
      </c>
      <c r="AF701" s="54" t="s">
        <v>797</v>
      </c>
      <c r="AG701" s="12">
        <v>0</v>
      </c>
      <c r="AH701" s="54" t="s">
        <v>797</v>
      </c>
      <c r="AI701" s="12">
        <v>0</v>
      </c>
      <c r="AJ701" s="54" t="s">
        <v>797</v>
      </c>
      <c r="AK701" s="12">
        <v>0</v>
      </c>
      <c r="AL701" s="54" t="s">
        <v>797</v>
      </c>
      <c r="AM701" s="12">
        <v>0</v>
      </c>
      <c r="AN701" s="54" t="s">
        <v>797</v>
      </c>
      <c r="AO701" s="12">
        <v>0</v>
      </c>
      <c r="AP701" s="183" t="s">
        <v>896</v>
      </c>
      <c r="AQ701" s="194">
        <v>3</v>
      </c>
      <c r="AR701" s="195" t="s">
        <v>797</v>
      </c>
      <c r="AS701" s="180">
        <v>0</v>
      </c>
      <c r="AT701" s="181">
        <v>3</v>
      </c>
      <c r="AU701" s="188">
        <v>0</v>
      </c>
      <c r="AV701" s="188">
        <v>0</v>
      </c>
      <c r="AW701" s="188" t="s">
        <v>797</v>
      </c>
      <c r="AX701" s="95" t="s">
        <v>897</v>
      </c>
      <c r="AY701" s="96" t="e">
        <v>#VALUE!</v>
      </c>
      <c r="AZ701" s="97">
        <v>0</v>
      </c>
    </row>
    <row r="702" spans="3:52" ht="15" customHeight="1" x14ac:dyDescent="0.25">
      <c r="C702" s="90">
        <f t="shared" si="222"/>
        <v>562</v>
      </c>
      <c r="D702" s="3" t="s">
        <v>415</v>
      </c>
      <c r="E702" s="225" t="str">
        <f>_xlfn.XLOOKUP(D702, '[1]Парный рейтинг'!$D$10:$D$826,'[1]Парный рейтинг'!$P$10:$P$826, "")</f>
        <v/>
      </c>
      <c r="F702" s="172" t="str">
        <f t="shared" si="205"/>
        <v/>
      </c>
      <c r="G702" s="207" t="e">
        <f t="shared" si="206"/>
        <v>#VALUE!</v>
      </c>
      <c r="H702" s="176"/>
      <c r="I702" s="27" t="str">
        <f t="shared" si="207"/>
        <v>3,0</v>
      </c>
      <c r="J702" s="208">
        <v>3</v>
      </c>
      <c r="K702" s="24"/>
      <c r="L702" s="2">
        <f t="shared" si="208"/>
        <v>0</v>
      </c>
      <c r="M702" s="5">
        <f t="shared" si="209"/>
        <v>3</v>
      </c>
      <c r="N702" s="196">
        <f t="shared" si="210"/>
        <v>0</v>
      </c>
      <c r="O702" s="196">
        <f t="shared" si="211"/>
        <v>0</v>
      </c>
      <c r="P702" s="17" t="str">
        <f t="shared" si="212"/>
        <v/>
      </c>
      <c r="Q702" s="16" t="str">
        <f t="shared" si="213"/>
        <v>n/a</v>
      </c>
      <c r="R702" s="10" t="e">
        <f t="shared" si="214"/>
        <v>#VALUE!</v>
      </c>
      <c r="S702" s="25">
        <f t="shared" si="215"/>
        <v>0</v>
      </c>
      <c r="T702" s="11">
        <f t="shared" si="216"/>
        <v>0</v>
      </c>
      <c r="U702" s="12" t="str">
        <f t="shared" si="217"/>
        <v xml:space="preserve"> </v>
      </c>
      <c r="V702" s="13">
        <f t="shared" si="218"/>
        <v>0</v>
      </c>
      <c r="W702" s="53">
        <f t="shared" si="219"/>
        <v>0</v>
      </c>
      <c r="X702" s="54">
        <f t="shared" si="220"/>
        <v>0</v>
      </c>
      <c r="Y702" s="15" t="str">
        <f t="shared" si="221"/>
        <v>-</v>
      </c>
      <c r="Z702" s="54" t="s">
        <v>797</v>
      </c>
      <c r="AA702" s="12">
        <v>0</v>
      </c>
      <c r="AB702" s="54" t="s">
        <v>797</v>
      </c>
      <c r="AC702" s="12">
        <v>0</v>
      </c>
      <c r="AD702" s="54" t="s">
        <v>797</v>
      </c>
      <c r="AE702" s="12">
        <v>0</v>
      </c>
      <c r="AF702" s="54" t="s">
        <v>797</v>
      </c>
      <c r="AG702" s="12">
        <v>0</v>
      </c>
      <c r="AH702" s="54" t="s">
        <v>797</v>
      </c>
      <c r="AI702" s="12">
        <v>0</v>
      </c>
      <c r="AJ702" s="54" t="s">
        <v>797</v>
      </c>
      <c r="AK702" s="12">
        <v>0</v>
      </c>
      <c r="AL702" s="54" t="s">
        <v>797</v>
      </c>
      <c r="AM702" s="12">
        <v>0</v>
      </c>
      <c r="AN702" s="54" t="s">
        <v>797</v>
      </c>
      <c r="AO702" s="12">
        <v>0</v>
      </c>
      <c r="AP702" s="183" t="s">
        <v>896</v>
      </c>
      <c r="AQ702" s="194">
        <v>3</v>
      </c>
      <c r="AR702" s="195"/>
      <c r="AS702" s="180">
        <v>0</v>
      </c>
      <c r="AT702" s="181">
        <v>3</v>
      </c>
      <c r="AU702" s="188">
        <v>0</v>
      </c>
      <c r="AV702" s="188">
        <v>-1</v>
      </c>
      <c r="AW702" s="188" t="s">
        <v>909</v>
      </c>
      <c r="AX702" s="95" t="s">
        <v>897</v>
      </c>
      <c r="AY702" s="96" t="e">
        <v>#VALUE!</v>
      </c>
      <c r="AZ702" s="97">
        <v>0</v>
      </c>
    </row>
    <row r="703" spans="3:52" ht="15" customHeight="1" x14ac:dyDescent="0.25">
      <c r="C703" s="90">
        <f t="shared" si="222"/>
        <v>563</v>
      </c>
      <c r="D703" s="3" t="s">
        <v>672</v>
      </c>
      <c r="E703" s="225" t="str">
        <f>_xlfn.XLOOKUP(D703, '[1]Парный рейтинг'!$D$10:$D$826,'[1]Парный рейтинг'!$P$10:$P$826, "")</f>
        <v/>
      </c>
      <c r="F703" s="172" t="str">
        <f t="shared" si="205"/>
        <v/>
      </c>
      <c r="G703" s="207" t="e">
        <f t="shared" si="206"/>
        <v>#VALUE!</v>
      </c>
      <c r="H703" s="176" t="str">
        <f t="shared" ref="H703:H734" si="224">IF(ISNUMBER(SEARCH("~*", F703)), "*", "")</f>
        <v/>
      </c>
      <c r="I703" s="27" t="str">
        <f t="shared" si="207"/>
        <v>3,0</v>
      </c>
      <c r="J703" s="208">
        <v>3</v>
      </c>
      <c r="K703" s="24" t="s">
        <v>797</v>
      </c>
      <c r="L703" s="2">
        <f t="shared" si="208"/>
        <v>0</v>
      </c>
      <c r="M703" s="5">
        <f t="shared" si="209"/>
        <v>3</v>
      </c>
      <c r="N703" s="196">
        <f t="shared" si="210"/>
        <v>0</v>
      </c>
      <c r="O703" s="196">
        <f t="shared" si="211"/>
        <v>0</v>
      </c>
      <c r="P703" s="17" t="str">
        <f t="shared" si="212"/>
        <v/>
      </c>
      <c r="Q703" s="16" t="str">
        <f t="shared" si="213"/>
        <v>n/a</v>
      </c>
      <c r="R703" s="10" t="e">
        <f t="shared" si="214"/>
        <v>#VALUE!</v>
      </c>
      <c r="S703" s="25">
        <f t="shared" si="215"/>
        <v>0</v>
      </c>
      <c r="T703" s="11">
        <f t="shared" si="216"/>
        <v>0</v>
      </c>
      <c r="U703" s="12" t="str">
        <f t="shared" si="217"/>
        <v xml:space="preserve"> </v>
      </c>
      <c r="V703" s="13">
        <f t="shared" si="218"/>
        <v>0</v>
      </c>
      <c r="W703" s="53">
        <f t="shared" si="219"/>
        <v>0</v>
      </c>
      <c r="X703" s="54">
        <f t="shared" si="220"/>
        <v>0</v>
      </c>
      <c r="Y703" s="15" t="str">
        <f t="shared" si="221"/>
        <v>-</v>
      </c>
      <c r="Z703" s="54" t="s">
        <v>797</v>
      </c>
      <c r="AA703" s="12">
        <v>0</v>
      </c>
      <c r="AB703" s="54" t="s">
        <v>797</v>
      </c>
      <c r="AC703" s="12">
        <v>0</v>
      </c>
      <c r="AD703" s="54" t="s">
        <v>797</v>
      </c>
      <c r="AE703" s="12">
        <v>0</v>
      </c>
      <c r="AF703" s="54" t="s">
        <v>797</v>
      </c>
      <c r="AG703" s="12">
        <v>0</v>
      </c>
      <c r="AH703" s="54" t="s">
        <v>797</v>
      </c>
      <c r="AI703" s="12">
        <v>0</v>
      </c>
      <c r="AJ703" s="54" t="s">
        <v>797</v>
      </c>
      <c r="AK703" s="12">
        <v>0</v>
      </c>
      <c r="AL703" s="54" t="s">
        <v>797</v>
      </c>
      <c r="AM703" s="12">
        <v>0</v>
      </c>
      <c r="AN703" s="54" t="s">
        <v>797</v>
      </c>
      <c r="AO703" s="12">
        <v>0</v>
      </c>
      <c r="AP703" s="183" t="s">
        <v>896</v>
      </c>
      <c r="AQ703" s="194">
        <v>3</v>
      </c>
      <c r="AR703" s="195" t="s">
        <v>797</v>
      </c>
      <c r="AS703" s="180">
        <v>0</v>
      </c>
      <c r="AT703" s="181">
        <v>3</v>
      </c>
      <c r="AU703" s="188">
        <v>0</v>
      </c>
      <c r="AV703" s="188">
        <v>0</v>
      </c>
      <c r="AW703" s="188" t="s">
        <v>797</v>
      </c>
      <c r="AX703" s="95" t="s">
        <v>897</v>
      </c>
      <c r="AY703" s="96" t="e">
        <v>#VALUE!</v>
      </c>
      <c r="AZ703" s="97">
        <v>0</v>
      </c>
    </row>
    <row r="704" spans="3:52" ht="15" customHeight="1" x14ac:dyDescent="0.25">
      <c r="C704" s="90">
        <f t="shared" si="222"/>
        <v>564</v>
      </c>
      <c r="D704" s="3" t="s">
        <v>673</v>
      </c>
      <c r="E704" s="225" t="str">
        <f>_xlfn.XLOOKUP(D704, '[1]Парный рейтинг'!$D$10:$D$826,'[1]Парный рейтинг'!$P$10:$P$826, "")</f>
        <v/>
      </c>
      <c r="F704" s="172" t="str">
        <f t="shared" si="205"/>
        <v/>
      </c>
      <c r="G704" s="207" t="e">
        <f t="shared" si="206"/>
        <v>#VALUE!</v>
      </c>
      <c r="H704" s="176" t="str">
        <f t="shared" si="224"/>
        <v/>
      </c>
      <c r="I704" s="27" t="str">
        <f t="shared" si="207"/>
        <v>3,0</v>
      </c>
      <c r="J704" s="208">
        <v>3</v>
      </c>
      <c r="K704" s="24" t="s">
        <v>797</v>
      </c>
      <c r="L704" s="2">
        <f t="shared" si="208"/>
        <v>0</v>
      </c>
      <c r="M704" s="5">
        <f t="shared" si="209"/>
        <v>3</v>
      </c>
      <c r="N704" s="196">
        <f t="shared" si="210"/>
        <v>0</v>
      </c>
      <c r="O704" s="196">
        <f t="shared" si="211"/>
        <v>0</v>
      </c>
      <c r="P704" s="17" t="str">
        <f t="shared" si="212"/>
        <v/>
      </c>
      <c r="Q704" s="16" t="str">
        <f t="shared" si="213"/>
        <v>n/a</v>
      </c>
      <c r="R704" s="10" t="e">
        <f t="shared" si="214"/>
        <v>#VALUE!</v>
      </c>
      <c r="S704" s="25">
        <f t="shared" si="215"/>
        <v>0</v>
      </c>
      <c r="T704" s="11">
        <f t="shared" si="216"/>
        <v>0</v>
      </c>
      <c r="U704" s="12" t="str">
        <f t="shared" si="217"/>
        <v xml:space="preserve"> </v>
      </c>
      <c r="V704" s="13">
        <f t="shared" si="218"/>
        <v>0</v>
      </c>
      <c r="W704" s="53">
        <f t="shared" si="219"/>
        <v>0</v>
      </c>
      <c r="X704" s="54">
        <f t="shared" si="220"/>
        <v>0</v>
      </c>
      <c r="Y704" s="15" t="str">
        <f t="shared" si="221"/>
        <v>-</v>
      </c>
      <c r="Z704" s="54" t="s">
        <v>797</v>
      </c>
      <c r="AA704" s="12">
        <v>0</v>
      </c>
      <c r="AB704" s="54" t="s">
        <v>797</v>
      </c>
      <c r="AC704" s="12">
        <v>0</v>
      </c>
      <c r="AD704" s="54" t="s">
        <v>797</v>
      </c>
      <c r="AE704" s="12">
        <v>0</v>
      </c>
      <c r="AF704" s="54" t="s">
        <v>797</v>
      </c>
      <c r="AG704" s="12">
        <v>0</v>
      </c>
      <c r="AH704" s="54" t="s">
        <v>797</v>
      </c>
      <c r="AI704" s="12">
        <v>0</v>
      </c>
      <c r="AJ704" s="54" t="s">
        <v>797</v>
      </c>
      <c r="AK704" s="12">
        <v>0</v>
      </c>
      <c r="AL704" s="54" t="s">
        <v>797</v>
      </c>
      <c r="AM704" s="12">
        <v>0</v>
      </c>
      <c r="AN704" s="54" t="s">
        <v>797</v>
      </c>
      <c r="AO704" s="12">
        <v>0</v>
      </c>
      <c r="AP704" s="183" t="s">
        <v>896</v>
      </c>
      <c r="AQ704" s="194">
        <v>3</v>
      </c>
      <c r="AR704" s="195" t="s">
        <v>797</v>
      </c>
      <c r="AS704" s="180">
        <v>0</v>
      </c>
      <c r="AT704" s="181">
        <v>3</v>
      </c>
      <c r="AU704" s="188">
        <v>0</v>
      </c>
      <c r="AV704" s="188">
        <v>0</v>
      </c>
      <c r="AW704" s="188" t="s">
        <v>797</v>
      </c>
      <c r="AX704" s="95" t="s">
        <v>897</v>
      </c>
      <c r="AY704" s="96" t="e">
        <v>#VALUE!</v>
      </c>
      <c r="AZ704" s="97">
        <v>0</v>
      </c>
    </row>
    <row r="705" spans="3:52" ht="15" customHeight="1" x14ac:dyDescent="0.25">
      <c r="C705" s="90">
        <f t="shared" si="222"/>
        <v>565</v>
      </c>
      <c r="D705" s="3" t="s">
        <v>674</v>
      </c>
      <c r="E705" s="225" t="str">
        <f>_xlfn.XLOOKUP(D705, '[1]Парный рейтинг'!$D$10:$D$826,'[1]Парный рейтинг'!$P$10:$P$826, "")</f>
        <v/>
      </c>
      <c r="F705" s="172" t="str">
        <f t="shared" si="205"/>
        <v/>
      </c>
      <c r="G705" s="207" t="e">
        <f t="shared" si="206"/>
        <v>#VALUE!</v>
      </c>
      <c r="H705" s="176" t="str">
        <f t="shared" si="224"/>
        <v/>
      </c>
      <c r="I705" s="27" t="str">
        <f t="shared" si="207"/>
        <v>3,0</v>
      </c>
      <c r="J705" s="208">
        <v>3</v>
      </c>
      <c r="K705" s="24" t="s">
        <v>797</v>
      </c>
      <c r="L705" s="2">
        <f t="shared" si="208"/>
        <v>0</v>
      </c>
      <c r="M705" s="5">
        <f t="shared" si="209"/>
        <v>3</v>
      </c>
      <c r="N705" s="196">
        <f t="shared" si="210"/>
        <v>0</v>
      </c>
      <c r="O705" s="196">
        <f t="shared" si="211"/>
        <v>0</v>
      </c>
      <c r="P705" s="17" t="str">
        <f t="shared" si="212"/>
        <v/>
      </c>
      <c r="Q705" s="16" t="str">
        <f t="shared" si="213"/>
        <v>n/a</v>
      </c>
      <c r="R705" s="10" t="e">
        <f t="shared" si="214"/>
        <v>#VALUE!</v>
      </c>
      <c r="S705" s="25">
        <f t="shared" si="215"/>
        <v>0</v>
      </c>
      <c r="T705" s="11">
        <f t="shared" si="216"/>
        <v>0</v>
      </c>
      <c r="U705" s="12" t="str">
        <f t="shared" si="217"/>
        <v xml:space="preserve"> </v>
      </c>
      <c r="V705" s="13">
        <f t="shared" si="218"/>
        <v>0</v>
      </c>
      <c r="W705" s="53">
        <f t="shared" si="219"/>
        <v>0</v>
      </c>
      <c r="X705" s="54">
        <f t="shared" si="220"/>
        <v>0</v>
      </c>
      <c r="Y705" s="15" t="str">
        <f t="shared" si="221"/>
        <v>-</v>
      </c>
      <c r="Z705" s="54" t="s">
        <v>797</v>
      </c>
      <c r="AA705" s="12">
        <v>0</v>
      </c>
      <c r="AB705" s="54" t="s">
        <v>797</v>
      </c>
      <c r="AC705" s="12">
        <v>0</v>
      </c>
      <c r="AD705" s="54" t="s">
        <v>797</v>
      </c>
      <c r="AE705" s="12">
        <v>0</v>
      </c>
      <c r="AF705" s="54" t="s">
        <v>797</v>
      </c>
      <c r="AG705" s="12">
        <v>0</v>
      </c>
      <c r="AH705" s="54" t="s">
        <v>797</v>
      </c>
      <c r="AI705" s="12">
        <v>0</v>
      </c>
      <c r="AJ705" s="54" t="s">
        <v>797</v>
      </c>
      <c r="AK705" s="12">
        <v>0</v>
      </c>
      <c r="AL705" s="54" t="s">
        <v>797</v>
      </c>
      <c r="AM705" s="12">
        <v>0</v>
      </c>
      <c r="AN705" s="54" t="s">
        <v>797</v>
      </c>
      <c r="AO705" s="12">
        <v>0</v>
      </c>
      <c r="AP705" s="183" t="s">
        <v>896</v>
      </c>
      <c r="AQ705" s="194">
        <v>3</v>
      </c>
      <c r="AR705" s="195" t="s">
        <v>797</v>
      </c>
      <c r="AS705" s="180">
        <v>0</v>
      </c>
      <c r="AT705" s="181">
        <v>3</v>
      </c>
      <c r="AU705" s="188">
        <v>0</v>
      </c>
      <c r="AV705" s="188">
        <v>0</v>
      </c>
      <c r="AW705" s="188" t="s">
        <v>797</v>
      </c>
      <c r="AX705" s="95" t="s">
        <v>897</v>
      </c>
      <c r="AY705" s="96" t="e">
        <v>#VALUE!</v>
      </c>
      <c r="AZ705" s="97">
        <v>0</v>
      </c>
    </row>
    <row r="706" spans="3:52" ht="15" customHeight="1" x14ac:dyDescent="0.25">
      <c r="C706" s="90">
        <f t="shared" si="222"/>
        <v>566</v>
      </c>
      <c r="D706" s="3" t="s">
        <v>675</v>
      </c>
      <c r="E706" s="225" t="str">
        <f>_xlfn.XLOOKUP(D706, '[1]Парный рейтинг'!$D$10:$D$826,'[1]Парный рейтинг'!$P$10:$P$826, "")</f>
        <v/>
      </c>
      <c r="F706" s="172" t="str">
        <f t="shared" si="205"/>
        <v/>
      </c>
      <c r="G706" s="207" t="e">
        <f t="shared" si="206"/>
        <v>#VALUE!</v>
      </c>
      <c r="H706" s="176" t="str">
        <f t="shared" si="224"/>
        <v/>
      </c>
      <c r="I706" s="27" t="str">
        <f t="shared" si="207"/>
        <v>3,0</v>
      </c>
      <c r="J706" s="208">
        <v>3</v>
      </c>
      <c r="K706" s="24" t="s">
        <v>797</v>
      </c>
      <c r="L706" s="2">
        <f t="shared" si="208"/>
        <v>0</v>
      </c>
      <c r="M706" s="5">
        <f t="shared" si="209"/>
        <v>3</v>
      </c>
      <c r="N706" s="196">
        <f t="shared" si="210"/>
        <v>0</v>
      </c>
      <c r="O706" s="196">
        <f t="shared" si="211"/>
        <v>0</v>
      </c>
      <c r="P706" s="17" t="str">
        <f t="shared" si="212"/>
        <v/>
      </c>
      <c r="Q706" s="16" t="str">
        <f t="shared" si="213"/>
        <v>n/a</v>
      </c>
      <c r="R706" s="10" t="e">
        <f t="shared" si="214"/>
        <v>#VALUE!</v>
      </c>
      <c r="S706" s="25">
        <f t="shared" si="215"/>
        <v>0</v>
      </c>
      <c r="T706" s="11">
        <f t="shared" si="216"/>
        <v>0</v>
      </c>
      <c r="U706" s="12" t="str">
        <f t="shared" si="217"/>
        <v xml:space="preserve"> </v>
      </c>
      <c r="V706" s="13">
        <f t="shared" si="218"/>
        <v>0</v>
      </c>
      <c r="W706" s="53">
        <f t="shared" si="219"/>
        <v>0</v>
      </c>
      <c r="X706" s="54">
        <f t="shared" si="220"/>
        <v>0</v>
      </c>
      <c r="Y706" s="15" t="str">
        <f t="shared" si="221"/>
        <v>-</v>
      </c>
      <c r="Z706" s="54" t="s">
        <v>797</v>
      </c>
      <c r="AA706" s="12">
        <v>0</v>
      </c>
      <c r="AB706" s="54" t="s">
        <v>797</v>
      </c>
      <c r="AC706" s="12">
        <v>0</v>
      </c>
      <c r="AD706" s="54" t="s">
        <v>797</v>
      </c>
      <c r="AE706" s="12">
        <v>0</v>
      </c>
      <c r="AF706" s="54" t="s">
        <v>797</v>
      </c>
      <c r="AG706" s="12">
        <v>0</v>
      </c>
      <c r="AH706" s="54" t="s">
        <v>797</v>
      </c>
      <c r="AI706" s="12">
        <v>0</v>
      </c>
      <c r="AJ706" s="54" t="s">
        <v>797</v>
      </c>
      <c r="AK706" s="12">
        <v>0</v>
      </c>
      <c r="AL706" s="54" t="s">
        <v>797</v>
      </c>
      <c r="AM706" s="12">
        <v>0</v>
      </c>
      <c r="AN706" s="54" t="s">
        <v>797</v>
      </c>
      <c r="AO706" s="12">
        <v>0</v>
      </c>
      <c r="AP706" s="183" t="s">
        <v>896</v>
      </c>
      <c r="AQ706" s="194">
        <v>3</v>
      </c>
      <c r="AR706" s="195" t="s">
        <v>797</v>
      </c>
      <c r="AS706" s="180">
        <v>0</v>
      </c>
      <c r="AT706" s="181">
        <v>3</v>
      </c>
      <c r="AU706" s="188">
        <v>0</v>
      </c>
      <c r="AV706" s="188">
        <v>0</v>
      </c>
      <c r="AW706" s="188" t="s">
        <v>797</v>
      </c>
      <c r="AX706" s="95" t="s">
        <v>897</v>
      </c>
      <c r="AY706" s="96" t="e">
        <v>#VALUE!</v>
      </c>
      <c r="AZ706" s="97">
        <v>0</v>
      </c>
    </row>
    <row r="707" spans="3:52" ht="15" customHeight="1" x14ac:dyDescent="0.25">
      <c r="C707" s="90">
        <f t="shared" si="222"/>
        <v>567</v>
      </c>
      <c r="D707" s="3" t="s">
        <v>461</v>
      </c>
      <c r="E707" s="225" t="str">
        <f>_xlfn.XLOOKUP(D707, '[1]Парный рейтинг'!$D$10:$D$826,'[1]Парный рейтинг'!$P$10:$P$826, "")</f>
        <v/>
      </c>
      <c r="F707" s="172" t="str">
        <f t="shared" si="205"/>
        <v/>
      </c>
      <c r="G707" s="207" t="e">
        <f t="shared" si="206"/>
        <v>#VALUE!</v>
      </c>
      <c r="H707" s="176" t="str">
        <f t="shared" si="224"/>
        <v/>
      </c>
      <c r="I707" s="27" t="str">
        <f t="shared" si="207"/>
        <v>3,0</v>
      </c>
      <c r="J707" s="208">
        <v>3</v>
      </c>
      <c r="K707" s="24" t="s">
        <v>797</v>
      </c>
      <c r="L707" s="2">
        <f t="shared" si="208"/>
        <v>0</v>
      </c>
      <c r="M707" s="5">
        <f t="shared" si="209"/>
        <v>3</v>
      </c>
      <c r="N707" s="196">
        <f t="shared" si="210"/>
        <v>0</v>
      </c>
      <c r="O707" s="196">
        <f t="shared" si="211"/>
        <v>0</v>
      </c>
      <c r="P707" s="17" t="str">
        <f t="shared" si="212"/>
        <v/>
      </c>
      <c r="Q707" s="16" t="str">
        <f t="shared" si="213"/>
        <v>n/a</v>
      </c>
      <c r="R707" s="10" t="e">
        <f t="shared" si="214"/>
        <v>#VALUE!</v>
      </c>
      <c r="S707" s="25">
        <f t="shared" si="215"/>
        <v>0</v>
      </c>
      <c r="T707" s="11">
        <f t="shared" si="216"/>
        <v>0</v>
      </c>
      <c r="U707" s="12" t="str">
        <f t="shared" si="217"/>
        <v xml:space="preserve"> </v>
      </c>
      <c r="V707" s="13">
        <f t="shared" si="218"/>
        <v>0</v>
      </c>
      <c r="W707" s="53">
        <f t="shared" si="219"/>
        <v>0</v>
      </c>
      <c r="X707" s="54">
        <f t="shared" si="220"/>
        <v>0</v>
      </c>
      <c r="Y707" s="15" t="str">
        <f t="shared" si="221"/>
        <v>-</v>
      </c>
      <c r="Z707" s="54" t="s">
        <v>797</v>
      </c>
      <c r="AA707" s="12">
        <v>0</v>
      </c>
      <c r="AB707" s="54" t="s">
        <v>797</v>
      </c>
      <c r="AC707" s="12">
        <v>0</v>
      </c>
      <c r="AD707" s="54" t="s">
        <v>797</v>
      </c>
      <c r="AE707" s="12">
        <v>0</v>
      </c>
      <c r="AF707" s="54" t="s">
        <v>797</v>
      </c>
      <c r="AG707" s="12">
        <v>0</v>
      </c>
      <c r="AH707" s="54" t="s">
        <v>797</v>
      </c>
      <c r="AI707" s="12">
        <v>0</v>
      </c>
      <c r="AJ707" s="54" t="s">
        <v>797</v>
      </c>
      <c r="AK707" s="12">
        <v>0</v>
      </c>
      <c r="AL707" s="54" t="s">
        <v>797</v>
      </c>
      <c r="AM707" s="12">
        <v>0</v>
      </c>
      <c r="AN707" s="54" t="s">
        <v>797</v>
      </c>
      <c r="AO707" s="12">
        <v>0</v>
      </c>
      <c r="AP707" s="183" t="s">
        <v>896</v>
      </c>
      <c r="AQ707" s="194">
        <v>3</v>
      </c>
      <c r="AR707" s="195" t="s">
        <v>797</v>
      </c>
      <c r="AS707" s="180">
        <v>0</v>
      </c>
      <c r="AT707" s="181">
        <v>3</v>
      </c>
      <c r="AU707" s="188">
        <v>0</v>
      </c>
      <c r="AV707" s="188">
        <v>0</v>
      </c>
      <c r="AW707" s="188" t="s">
        <v>797</v>
      </c>
      <c r="AX707" s="95" t="s">
        <v>897</v>
      </c>
      <c r="AY707" s="96" t="e">
        <v>#VALUE!</v>
      </c>
      <c r="AZ707" s="97">
        <v>0</v>
      </c>
    </row>
    <row r="708" spans="3:52" ht="15" customHeight="1" x14ac:dyDescent="0.25">
      <c r="C708" s="90">
        <f t="shared" si="222"/>
        <v>568</v>
      </c>
      <c r="D708" s="3" t="s">
        <v>676</v>
      </c>
      <c r="E708" s="225" t="str">
        <f>_xlfn.XLOOKUP(D708, '[1]Парный рейтинг'!$D$10:$D$826,'[1]Парный рейтинг'!$P$10:$P$826, "")</f>
        <v/>
      </c>
      <c r="F708" s="172" t="str">
        <f t="shared" si="205"/>
        <v/>
      </c>
      <c r="G708" s="207" t="e">
        <f t="shared" si="206"/>
        <v>#VALUE!</v>
      </c>
      <c r="H708" s="176" t="str">
        <f t="shared" si="224"/>
        <v/>
      </c>
      <c r="I708" s="27" t="str">
        <f t="shared" si="207"/>
        <v>3,0</v>
      </c>
      <c r="J708" s="208">
        <v>3</v>
      </c>
      <c r="K708" s="24" t="s">
        <v>797</v>
      </c>
      <c r="L708" s="2">
        <f t="shared" si="208"/>
        <v>0</v>
      </c>
      <c r="M708" s="5">
        <f t="shared" si="209"/>
        <v>3</v>
      </c>
      <c r="N708" s="196">
        <f t="shared" si="210"/>
        <v>0</v>
      </c>
      <c r="O708" s="196">
        <f t="shared" si="211"/>
        <v>0</v>
      </c>
      <c r="P708" s="17" t="str">
        <f t="shared" si="212"/>
        <v/>
      </c>
      <c r="Q708" s="16" t="str">
        <f t="shared" si="213"/>
        <v>n/a</v>
      </c>
      <c r="R708" s="10" t="e">
        <f t="shared" si="214"/>
        <v>#VALUE!</v>
      </c>
      <c r="S708" s="25">
        <f t="shared" si="215"/>
        <v>0</v>
      </c>
      <c r="T708" s="11">
        <f t="shared" si="216"/>
        <v>0</v>
      </c>
      <c r="U708" s="12" t="str">
        <f t="shared" si="217"/>
        <v xml:space="preserve"> </v>
      </c>
      <c r="V708" s="13">
        <f t="shared" si="218"/>
        <v>0</v>
      </c>
      <c r="W708" s="53">
        <f t="shared" si="219"/>
        <v>0</v>
      </c>
      <c r="X708" s="54">
        <f t="shared" si="220"/>
        <v>0</v>
      </c>
      <c r="Y708" s="15" t="str">
        <f t="shared" si="221"/>
        <v>-</v>
      </c>
      <c r="Z708" s="54" t="s">
        <v>797</v>
      </c>
      <c r="AA708" s="12">
        <v>0</v>
      </c>
      <c r="AB708" s="54" t="s">
        <v>797</v>
      </c>
      <c r="AC708" s="12">
        <v>0</v>
      </c>
      <c r="AD708" s="54" t="s">
        <v>797</v>
      </c>
      <c r="AE708" s="12">
        <v>0</v>
      </c>
      <c r="AF708" s="54" t="s">
        <v>797</v>
      </c>
      <c r="AG708" s="12">
        <v>0</v>
      </c>
      <c r="AH708" s="54" t="s">
        <v>797</v>
      </c>
      <c r="AI708" s="12">
        <v>0</v>
      </c>
      <c r="AJ708" s="54" t="s">
        <v>797</v>
      </c>
      <c r="AK708" s="12">
        <v>0</v>
      </c>
      <c r="AL708" s="54" t="s">
        <v>797</v>
      </c>
      <c r="AM708" s="12">
        <v>0</v>
      </c>
      <c r="AN708" s="54" t="s">
        <v>797</v>
      </c>
      <c r="AO708" s="12">
        <v>0</v>
      </c>
      <c r="AP708" s="183" t="s">
        <v>896</v>
      </c>
      <c r="AQ708" s="194">
        <v>3</v>
      </c>
      <c r="AR708" s="195" t="s">
        <v>797</v>
      </c>
      <c r="AS708" s="180">
        <v>0</v>
      </c>
      <c r="AT708" s="181">
        <v>3</v>
      </c>
      <c r="AU708" s="188">
        <v>0</v>
      </c>
      <c r="AV708" s="188">
        <v>0</v>
      </c>
      <c r="AW708" s="188" t="s">
        <v>797</v>
      </c>
      <c r="AX708" s="95" t="s">
        <v>897</v>
      </c>
      <c r="AY708" s="96" t="e">
        <v>#VALUE!</v>
      </c>
      <c r="AZ708" s="97">
        <v>0</v>
      </c>
    </row>
    <row r="709" spans="3:52" ht="15" customHeight="1" x14ac:dyDescent="0.25">
      <c r="C709" s="90">
        <f t="shared" si="222"/>
        <v>569</v>
      </c>
      <c r="D709" s="3" t="s">
        <v>677</v>
      </c>
      <c r="E709" s="225" t="str">
        <f>_xlfn.XLOOKUP(D709, '[1]Парный рейтинг'!$D$10:$D$826,'[1]Парный рейтинг'!$P$10:$P$826, "")</f>
        <v/>
      </c>
      <c r="F709" s="172" t="str">
        <f t="shared" si="205"/>
        <v/>
      </c>
      <c r="G709" s="207" t="e">
        <f t="shared" si="206"/>
        <v>#VALUE!</v>
      </c>
      <c r="H709" s="176" t="str">
        <f t="shared" si="224"/>
        <v/>
      </c>
      <c r="I709" s="27" t="str">
        <f t="shared" si="207"/>
        <v>3,0</v>
      </c>
      <c r="J709" s="208">
        <v>3</v>
      </c>
      <c r="K709" s="24" t="s">
        <v>797</v>
      </c>
      <c r="L709" s="2">
        <f t="shared" si="208"/>
        <v>0</v>
      </c>
      <c r="M709" s="5">
        <f t="shared" si="209"/>
        <v>3</v>
      </c>
      <c r="N709" s="196">
        <f t="shared" si="210"/>
        <v>0</v>
      </c>
      <c r="O709" s="196">
        <f t="shared" si="211"/>
        <v>0</v>
      </c>
      <c r="P709" s="17" t="str">
        <f t="shared" si="212"/>
        <v/>
      </c>
      <c r="Q709" s="16" t="str">
        <f t="shared" si="213"/>
        <v>n/a</v>
      </c>
      <c r="R709" s="10" t="e">
        <f t="shared" si="214"/>
        <v>#VALUE!</v>
      </c>
      <c r="S709" s="25">
        <f t="shared" si="215"/>
        <v>0</v>
      </c>
      <c r="T709" s="11">
        <f t="shared" si="216"/>
        <v>0</v>
      </c>
      <c r="U709" s="12" t="str">
        <f t="shared" si="217"/>
        <v xml:space="preserve"> </v>
      </c>
      <c r="V709" s="13">
        <f t="shared" si="218"/>
        <v>0</v>
      </c>
      <c r="W709" s="53">
        <f t="shared" si="219"/>
        <v>0</v>
      </c>
      <c r="X709" s="54">
        <f t="shared" si="220"/>
        <v>0</v>
      </c>
      <c r="Y709" s="15" t="str">
        <f t="shared" si="221"/>
        <v>-</v>
      </c>
      <c r="Z709" s="54" t="s">
        <v>797</v>
      </c>
      <c r="AA709" s="12">
        <v>0</v>
      </c>
      <c r="AB709" s="54" t="s">
        <v>797</v>
      </c>
      <c r="AC709" s="12">
        <v>0</v>
      </c>
      <c r="AD709" s="54" t="s">
        <v>797</v>
      </c>
      <c r="AE709" s="12">
        <v>0</v>
      </c>
      <c r="AF709" s="54" t="s">
        <v>797</v>
      </c>
      <c r="AG709" s="12">
        <v>0</v>
      </c>
      <c r="AH709" s="54" t="s">
        <v>797</v>
      </c>
      <c r="AI709" s="12">
        <v>0</v>
      </c>
      <c r="AJ709" s="54" t="s">
        <v>797</v>
      </c>
      <c r="AK709" s="12">
        <v>0</v>
      </c>
      <c r="AL709" s="54" t="s">
        <v>797</v>
      </c>
      <c r="AM709" s="12">
        <v>0</v>
      </c>
      <c r="AN709" s="54" t="s">
        <v>797</v>
      </c>
      <c r="AO709" s="12">
        <v>0</v>
      </c>
      <c r="AP709" s="183" t="s">
        <v>896</v>
      </c>
      <c r="AQ709" s="194">
        <v>3</v>
      </c>
      <c r="AR709" s="195" t="s">
        <v>797</v>
      </c>
      <c r="AS709" s="180">
        <v>0</v>
      </c>
      <c r="AT709" s="181">
        <v>3</v>
      </c>
      <c r="AU709" s="188">
        <v>0</v>
      </c>
      <c r="AV709" s="188">
        <v>0</v>
      </c>
      <c r="AW709" s="188" t="s">
        <v>797</v>
      </c>
      <c r="AX709" s="95" t="s">
        <v>897</v>
      </c>
      <c r="AY709" s="96" t="e">
        <v>#VALUE!</v>
      </c>
      <c r="AZ709" s="97">
        <v>0</v>
      </c>
    </row>
    <row r="710" spans="3:52" ht="15" customHeight="1" x14ac:dyDescent="0.25">
      <c r="C710" s="90">
        <f t="shared" si="222"/>
        <v>570</v>
      </c>
      <c r="D710" s="3" t="s">
        <v>678</v>
      </c>
      <c r="E710" s="225" t="str">
        <f>_xlfn.XLOOKUP(D710, '[1]Парный рейтинг'!$D$10:$D$826,'[1]Парный рейтинг'!$P$10:$P$826, "")</f>
        <v/>
      </c>
      <c r="F710" s="172" t="str">
        <f t="shared" si="205"/>
        <v/>
      </c>
      <c r="G710" s="207" t="e">
        <f t="shared" si="206"/>
        <v>#VALUE!</v>
      </c>
      <c r="H710" s="176" t="str">
        <f t="shared" si="224"/>
        <v/>
      </c>
      <c r="I710" s="27" t="str">
        <f t="shared" si="207"/>
        <v>3,0</v>
      </c>
      <c r="J710" s="208">
        <v>3</v>
      </c>
      <c r="K710" s="24" t="s">
        <v>797</v>
      </c>
      <c r="L710" s="2">
        <f t="shared" si="208"/>
        <v>0</v>
      </c>
      <c r="M710" s="5">
        <f t="shared" si="209"/>
        <v>3</v>
      </c>
      <c r="N710" s="196">
        <f t="shared" si="210"/>
        <v>0</v>
      </c>
      <c r="O710" s="196">
        <f t="shared" si="211"/>
        <v>0</v>
      </c>
      <c r="P710" s="17" t="str">
        <f t="shared" si="212"/>
        <v/>
      </c>
      <c r="Q710" s="16" t="str">
        <f t="shared" si="213"/>
        <v>n/a</v>
      </c>
      <c r="R710" s="10" t="e">
        <f t="shared" si="214"/>
        <v>#VALUE!</v>
      </c>
      <c r="S710" s="25">
        <f t="shared" si="215"/>
        <v>0</v>
      </c>
      <c r="T710" s="11">
        <f t="shared" si="216"/>
        <v>0</v>
      </c>
      <c r="U710" s="12" t="str">
        <f t="shared" si="217"/>
        <v xml:space="preserve"> </v>
      </c>
      <c r="V710" s="13">
        <f t="shared" si="218"/>
        <v>0</v>
      </c>
      <c r="W710" s="53">
        <f t="shared" si="219"/>
        <v>0</v>
      </c>
      <c r="X710" s="54">
        <f t="shared" si="220"/>
        <v>0</v>
      </c>
      <c r="Y710" s="15" t="str">
        <f t="shared" si="221"/>
        <v>-</v>
      </c>
      <c r="Z710" s="54" t="s">
        <v>797</v>
      </c>
      <c r="AA710" s="12">
        <v>0</v>
      </c>
      <c r="AB710" s="54" t="s">
        <v>797</v>
      </c>
      <c r="AC710" s="12">
        <v>0</v>
      </c>
      <c r="AD710" s="54" t="s">
        <v>797</v>
      </c>
      <c r="AE710" s="12">
        <v>0</v>
      </c>
      <c r="AF710" s="54" t="s">
        <v>797</v>
      </c>
      <c r="AG710" s="12">
        <v>0</v>
      </c>
      <c r="AH710" s="54" t="s">
        <v>797</v>
      </c>
      <c r="AI710" s="12">
        <v>0</v>
      </c>
      <c r="AJ710" s="54" t="s">
        <v>797</v>
      </c>
      <c r="AK710" s="12">
        <v>0</v>
      </c>
      <c r="AL710" s="54" t="s">
        <v>797</v>
      </c>
      <c r="AM710" s="12">
        <v>0</v>
      </c>
      <c r="AN710" s="54" t="s">
        <v>797</v>
      </c>
      <c r="AO710" s="12">
        <v>0</v>
      </c>
      <c r="AP710" s="183" t="s">
        <v>896</v>
      </c>
      <c r="AQ710" s="194">
        <v>3</v>
      </c>
      <c r="AR710" s="195" t="s">
        <v>797</v>
      </c>
      <c r="AS710" s="180">
        <v>0</v>
      </c>
      <c r="AT710" s="181">
        <v>3</v>
      </c>
      <c r="AU710" s="188">
        <v>0</v>
      </c>
      <c r="AV710" s="188">
        <v>0</v>
      </c>
      <c r="AW710" s="188" t="s">
        <v>797</v>
      </c>
      <c r="AX710" s="95" t="s">
        <v>897</v>
      </c>
      <c r="AY710" s="96" t="e">
        <v>#VALUE!</v>
      </c>
      <c r="AZ710" s="97">
        <v>0</v>
      </c>
    </row>
    <row r="711" spans="3:52" ht="15" customHeight="1" x14ac:dyDescent="0.25">
      <c r="C711" s="90">
        <f t="shared" si="222"/>
        <v>571</v>
      </c>
      <c r="D711" s="3" t="s">
        <v>679</v>
      </c>
      <c r="E711" s="225" t="str">
        <f>_xlfn.XLOOKUP(D711, '[1]Парный рейтинг'!$D$10:$D$826,'[1]Парный рейтинг'!$P$10:$P$826, "")</f>
        <v/>
      </c>
      <c r="F711" s="172" t="str">
        <f t="shared" si="205"/>
        <v/>
      </c>
      <c r="G711" s="207" t="e">
        <f t="shared" si="206"/>
        <v>#VALUE!</v>
      </c>
      <c r="H711" s="176" t="str">
        <f t="shared" si="224"/>
        <v/>
      </c>
      <c r="I711" s="27" t="str">
        <f t="shared" si="207"/>
        <v>3,0</v>
      </c>
      <c r="J711" s="208">
        <v>3</v>
      </c>
      <c r="K711" s="24" t="s">
        <v>797</v>
      </c>
      <c r="L711" s="2">
        <f t="shared" si="208"/>
        <v>0</v>
      </c>
      <c r="M711" s="5">
        <f t="shared" si="209"/>
        <v>3</v>
      </c>
      <c r="N711" s="196">
        <f t="shared" si="210"/>
        <v>0</v>
      </c>
      <c r="O711" s="196">
        <f t="shared" si="211"/>
        <v>0</v>
      </c>
      <c r="P711" s="17" t="str">
        <f t="shared" si="212"/>
        <v/>
      </c>
      <c r="Q711" s="16" t="str">
        <f t="shared" si="213"/>
        <v>n/a</v>
      </c>
      <c r="R711" s="10" t="e">
        <f t="shared" si="214"/>
        <v>#VALUE!</v>
      </c>
      <c r="S711" s="25">
        <f t="shared" si="215"/>
        <v>0</v>
      </c>
      <c r="T711" s="11">
        <f t="shared" si="216"/>
        <v>0</v>
      </c>
      <c r="U711" s="12" t="str">
        <f t="shared" si="217"/>
        <v xml:space="preserve"> </v>
      </c>
      <c r="V711" s="13">
        <f t="shared" si="218"/>
        <v>0</v>
      </c>
      <c r="W711" s="53">
        <f t="shared" si="219"/>
        <v>0</v>
      </c>
      <c r="X711" s="54">
        <f t="shared" si="220"/>
        <v>0</v>
      </c>
      <c r="Y711" s="15" t="str">
        <f t="shared" si="221"/>
        <v>-</v>
      </c>
      <c r="Z711" s="54" t="s">
        <v>797</v>
      </c>
      <c r="AA711" s="12">
        <v>0</v>
      </c>
      <c r="AB711" s="54" t="s">
        <v>797</v>
      </c>
      <c r="AC711" s="12">
        <v>0</v>
      </c>
      <c r="AD711" s="54" t="s">
        <v>797</v>
      </c>
      <c r="AE711" s="12">
        <v>0</v>
      </c>
      <c r="AF711" s="54" t="s">
        <v>797</v>
      </c>
      <c r="AG711" s="12">
        <v>0</v>
      </c>
      <c r="AH711" s="54" t="s">
        <v>797</v>
      </c>
      <c r="AI711" s="12">
        <v>0</v>
      </c>
      <c r="AJ711" s="54" t="s">
        <v>797</v>
      </c>
      <c r="AK711" s="12">
        <v>0</v>
      </c>
      <c r="AL711" s="54" t="s">
        <v>797</v>
      </c>
      <c r="AM711" s="12">
        <v>0</v>
      </c>
      <c r="AN711" s="54" t="s">
        <v>797</v>
      </c>
      <c r="AO711" s="12">
        <v>0</v>
      </c>
      <c r="AP711" s="183" t="s">
        <v>896</v>
      </c>
      <c r="AQ711" s="194">
        <v>3</v>
      </c>
      <c r="AR711" s="195" t="s">
        <v>797</v>
      </c>
      <c r="AS711" s="180">
        <v>0</v>
      </c>
      <c r="AT711" s="181">
        <v>3</v>
      </c>
      <c r="AU711" s="188">
        <v>0</v>
      </c>
      <c r="AV711" s="188">
        <v>0</v>
      </c>
      <c r="AW711" s="188" t="s">
        <v>797</v>
      </c>
      <c r="AX711" s="95" t="s">
        <v>897</v>
      </c>
      <c r="AY711" s="96" t="e">
        <v>#VALUE!</v>
      </c>
      <c r="AZ711" s="97">
        <v>0</v>
      </c>
    </row>
    <row r="712" spans="3:52" ht="15" customHeight="1" x14ac:dyDescent="0.25">
      <c r="C712" s="90">
        <f t="shared" si="222"/>
        <v>572</v>
      </c>
      <c r="D712" s="3" t="s">
        <v>680</v>
      </c>
      <c r="E712" s="225" t="str">
        <f>_xlfn.XLOOKUP(D712, '[1]Парный рейтинг'!$D$10:$D$826,'[1]Парный рейтинг'!$P$10:$P$826, "")</f>
        <v/>
      </c>
      <c r="F712" s="172" t="str">
        <f t="shared" ref="F712:F775" si="225">IF(COUNTA(E712)&gt;0, E712, I712)</f>
        <v/>
      </c>
      <c r="G712" s="207" t="e">
        <f t="shared" si="206"/>
        <v>#VALUE!</v>
      </c>
      <c r="H712" s="176" t="str">
        <f t="shared" si="224"/>
        <v/>
      </c>
      <c r="I712" s="27" t="str">
        <f t="shared" si="207"/>
        <v>3,0</v>
      </c>
      <c r="J712" s="208">
        <v>3</v>
      </c>
      <c r="K712" s="24" t="s">
        <v>797</v>
      </c>
      <c r="L712" s="2">
        <f t="shared" si="208"/>
        <v>0</v>
      </c>
      <c r="M712" s="5">
        <f t="shared" si="209"/>
        <v>3</v>
      </c>
      <c r="N712" s="196">
        <f t="shared" si="210"/>
        <v>0</v>
      </c>
      <c r="O712" s="196">
        <f t="shared" si="211"/>
        <v>0</v>
      </c>
      <c r="P712" s="17" t="str">
        <f t="shared" si="212"/>
        <v/>
      </c>
      <c r="Q712" s="16" t="str">
        <f t="shared" si="213"/>
        <v>n/a</v>
      </c>
      <c r="R712" s="10" t="e">
        <f t="shared" si="214"/>
        <v>#VALUE!</v>
      </c>
      <c r="S712" s="25">
        <f t="shared" si="215"/>
        <v>0</v>
      </c>
      <c r="T712" s="11">
        <f t="shared" si="216"/>
        <v>0</v>
      </c>
      <c r="U712" s="12" t="str">
        <f t="shared" si="217"/>
        <v xml:space="preserve"> </v>
      </c>
      <c r="V712" s="13">
        <f t="shared" si="218"/>
        <v>0</v>
      </c>
      <c r="W712" s="53">
        <f t="shared" si="219"/>
        <v>0</v>
      </c>
      <c r="X712" s="54">
        <f t="shared" si="220"/>
        <v>0</v>
      </c>
      <c r="Y712" s="15" t="str">
        <f t="shared" si="221"/>
        <v>-</v>
      </c>
      <c r="Z712" s="54" t="s">
        <v>797</v>
      </c>
      <c r="AA712" s="12">
        <v>0</v>
      </c>
      <c r="AB712" s="54" t="s">
        <v>797</v>
      </c>
      <c r="AC712" s="12">
        <v>0</v>
      </c>
      <c r="AD712" s="54" t="s">
        <v>797</v>
      </c>
      <c r="AE712" s="12">
        <v>0</v>
      </c>
      <c r="AF712" s="54" t="s">
        <v>797</v>
      </c>
      <c r="AG712" s="12">
        <v>0</v>
      </c>
      <c r="AH712" s="54" t="s">
        <v>797</v>
      </c>
      <c r="AI712" s="12">
        <v>0</v>
      </c>
      <c r="AJ712" s="54" t="s">
        <v>797</v>
      </c>
      <c r="AK712" s="12">
        <v>0</v>
      </c>
      <c r="AL712" s="54" t="s">
        <v>797</v>
      </c>
      <c r="AM712" s="12">
        <v>0</v>
      </c>
      <c r="AN712" s="54" t="s">
        <v>797</v>
      </c>
      <c r="AO712" s="12">
        <v>0</v>
      </c>
      <c r="AP712" s="183" t="s">
        <v>896</v>
      </c>
      <c r="AQ712" s="194">
        <v>3</v>
      </c>
      <c r="AR712" s="195" t="s">
        <v>797</v>
      </c>
      <c r="AS712" s="180">
        <v>0</v>
      </c>
      <c r="AT712" s="181">
        <v>3</v>
      </c>
      <c r="AU712" s="188">
        <v>0</v>
      </c>
      <c r="AV712" s="188">
        <v>0</v>
      </c>
      <c r="AW712" s="188" t="s">
        <v>797</v>
      </c>
      <c r="AX712" s="95" t="s">
        <v>897</v>
      </c>
      <c r="AY712" s="96" t="e">
        <v>#VALUE!</v>
      </c>
      <c r="AZ712" s="97">
        <v>0</v>
      </c>
    </row>
    <row r="713" spans="3:52" ht="15" customHeight="1" x14ac:dyDescent="0.25">
      <c r="C713" s="90">
        <f t="shared" si="222"/>
        <v>573</v>
      </c>
      <c r="D713" s="3" t="s">
        <v>328</v>
      </c>
      <c r="E713" s="225" t="str">
        <f>_xlfn.XLOOKUP(D713, '[1]Парный рейтинг'!$D$10:$D$826,'[1]Парный рейтинг'!$P$10:$P$826, "")</f>
        <v/>
      </c>
      <c r="F713" s="172" t="str">
        <f t="shared" si="225"/>
        <v/>
      </c>
      <c r="G713" s="207" t="e">
        <f t="shared" si="206"/>
        <v>#VALUE!</v>
      </c>
      <c r="H713" s="176" t="str">
        <f t="shared" si="224"/>
        <v/>
      </c>
      <c r="I713" s="27" t="str">
        <f t="shared" si="207"/>
        <v>3,0</v>
      </c>
      <c r="J713" s="208">
        <v>3</v>
      </c>
      <c r="K713" s="24" t="s">
        <v>797</v>
      </c>
      <c r="L713" s="2">
        <f t="shared" si="208"/>
        <v>0</v>
      </c>
      <c r="M713" s="5">
        <f t="shared" si="209"/>
        <v>3</v>
      </c>
      <c r="N713" s="196">
        <f t="shared" si="210"/>
        <v>0</v>
      </c>
      <c r="O713" s="196">
        <f t="shared" si="211"/>
        <v>0</v>
      </c>
      <c r="P713" s="17" t="str">
        <f t="shared" si="212"/>
        <v/>
      </c>
      <c r="Q713" s="16" t="str">
        <f t="shared" si="213"/>
        <v>n/a</v>
      </c>
      <c r="R713" s="10" t="e">
        <f t="shared" si="214"/>
        <v>#VALUE!</v>
      </c>
      <c r="S713" s="25">
        <f t="shared" si="215"/>
        <v>0</v>
      </c>
      <c r="T713" s="11">
        <f t="shared" si="216"/>
        <v>0</v>
      </c>
      <c r="U713" s="12" t="str">
        <f t="shared" si="217"/>
        <v xml:space="preserve"> </v>
      </c>
      <c r="V713" s="13">
        <f t="shared" si="218"/>
        <v>0</v>
      </c>
      <c r="W713" s="53">
        <f t="shared" si="219"/>
        <v>0</v>
      </c>
      <c r="X713" s="54">
        <f t="shared" si="220"/>
        <v>0</v>
      </c>
      <c r="Y713" s="15" t="str">
        <f t="shared" si="221"/>
        <v>-</v>
      </c>
      <c r="Z713" s="54" t="s">
        <v>797</v>
      </c>
      <c r="AA713" s="12">
        <v>0</v>
      </c>
      <c r="AB713" s="54" t="s">
        <v>797</v>
      </c>
      <c r="AC713" s="12">
        <v>0</v>
      </c>
      <c r="AD713" s="54" t="s">
        <v>797</v>
      </c>
      <c r="AE713" s="12">
        <v>0</v>
      </c>
      <c r="AF713" s="54" t="s">
        <v>797</v>
      </c>
      <c r="AG713" s="12">
        <v>0</v>
      </c>
      <c r="AH713" s="54" t="s">
        <v>797</v>
      </c>
      <c r="AI713" s="12">
        <v>0</v>
      </c>
      <c r="AJ713" s="54" t="s">
        <v>797</v>
      </c>
      <c r="AK713" s="12">
        <v>0</v>
      </c>
      <c r="AL713" s="54" t="s">
        <v>797</v>
      </c>
      <c r="AM713" s="12">
        <v>0</v>
      </c>
      <c r="AN713" s="54" t="s">
        <v>797</v>
      </c>
      <c r="AO713" s="12">
        <v>0</v>
      </c>
      <c r="AP713" s="183" t="s">
        <v>896</v>
      </c>
      <c r="AQ713" s="194">
        <v>3</v>
      </c>
      <c r="AR713" s="195" t="s">
        <v>797</v>
      </c>
      <c r="AS713" s="180">
        <v>0</v>
      </c>
      <c r="AT713" s="181">
        <v>3</v>
      </c>
      <c r="AU713" s="188">
        <v>0</v>
      </c>
      <c r="AV713" s="188">
        <v>0</v>
      </c>
      <c r="AW713" s="188" t="s">
        <v>797</v>
      </c>
      <c r="AX713" s="95" t="s">
        <v>897</v>
      </c>
      <c r="AY713" s="96" t="e">
        <v>#VALUE!</v>
      </c>
      <c r="AZ713" s="97">
        <v>0</v>
      </c>
    </row>
    <row r="714" spans="3:52" ht="15" customHeight="1" x14ac:dyDescent="0.25">
      <c r="C714" s="90">
        <f t="shared" si="222"/>
        <v>574</v>
      </c>
      <c r="D714" s="3" t="s">
        <v>682</v>
      </c>
      <c r="E714" s="225" t="str">
        <f>_xlfn.XLOOKUP(D714, '[1]Парный рейтинг'!$D$10:$D$826,'[1]Парный рейтинг'!$P$10:$P$826, "")</f>
        <v/>
      </c>
      <c r="F714" s="172" t="str">
        <f t="shared" si="225"/>
        <v/>
      </c>
      <c r="G714" s="207" t="e">
        <f t="shared" ref="G714:G777" si="226">LEFT(F714, FIND("*", F714&amp;"*")-1)*1</f>
        <v>#VALUE!</v>
      </c>
      <c r="H714" s="176" t="str">
        <f t="shared" si="224"/>
        <v/>
      </c>
      <c r="I714" s="27" t="str">
        <f t="shared" ref="I714:I777" si="227">TEXT(J714,"0,0") &amp; K714</f>
        <v>3,0</v>
      </c>
      <c r="J714" s="208">
        <v>3</v>
      </c>
      <c r="K714" s="24" t="s">
        <v>797</v>
      </c>
      <c r="L714" s="2">
        <f t="shared" ref="L714:L777" si="228">IF(S714&gt;0,1,0)</f>
        <v>0</v>
      </c>
      <c r="M714" s="5">
        <f t="shared" ref="M714:M777" si="229">IF(K714="",J714,J714+0.1)</f>
        <v>3</v>
      </c>
      <c r="N714" s="196">
        <f t="shared" ref="N714:N777" si="230">J714-AQ714</f>
        <v>0</v>
      </c>
      <c r="O714" s="196">
        <f t="shared" ref="O714:O777" si="231">IF(K714="",0,1)-IF(AR714="",0,1)</f>
        <v>0</v>
      </c>
      <c r="P714" s="17" t="str">
        <f t="shared" ref="P714:P777" si="232">_xlfn.TEXTJOIN(,TRUE,
  IF(N714&lt;&gt;0,IF(N714&gt;0,"+","–"),""),
  IF(N714&lt;&gt;0,TEXT(TRUNC(ABS(N714)/0.5)*0.5,"0,0"),""),
  IF(O714&lt;&gt;0,IF(O714&gt;0," +"," –"),""),
  IF(O714&lt;&gt;0,"*","")
)</f>
        <v/>
      </c>
      <c r="Q714" s="16" t="str">
        <f t="shared" ref="Q714:Q777" si="233">IF(S714 &gt; 0, Q713+1, "n/a")</f>
        <v>n/a</v>
      </c>
      <c r="R714" s="10" t="e">
        <f t="shared" ref="R714:R777" si="234">IF(AX714=0," ",IF(AX714-Q714=0," ",AX714-Q714))</f>
        <v>#VALUE!</v>
      </c>
      <c r="S714" s="25">
        <f t="shared" ref="S714:S777" si="235">AC714+AE714+AG714+AI714+AK714+AM714+AO714+AA714</f>
        <v>0</v>
      </c>
      <c r="T714" s="11">
        <f t="shared" ref="T714:T777" si="236">S714-AZ714</f>
        <v>0</v>
      </c>
      <c r="U714" s="12" t="str">
        <f t="shared" ref="U714:U777" si="237">IF(SUMIF(Z714:AO714,"&lt;0")&lt;&gt;0,SUMIF(Z714:AO714,"&lt;0")*(-1)," ")</f>
        <v xml:space="preserve"> </v>
      </c>
      <c r="V714" s="13">
        <f t="shared" ref="V714:V777" si="238">AC714+AE714+AG714+AI714+AK714+AM714+AO714+AA714</f>
        <v>0</v>
      </c>
      <c r="W714" s="53">
        <f t="shared" ref="W714:W777" si="239">V714-AZ714</f>
        <v>0</v>
      </c>
      <c r="X714" s="54">
        <f t="shared" ref="X714:X777" si="240">ROUNDUP(COUNTIF(Z714:AO714,"&gt; 0")/2,0)</f>
        <v>0</v>
      </c>
      <c r="Y714" s="15" t="str">
        <f t="shared" ref="Y714:Y777" si="241">IF(X714=0,"-",IF(X714-AZ714&gt;8,S714/(8+AZ714),S714/X714))</f>
        <v>-</v>
      </c>
      <c r="Z714" s="54" t="s">
        <v>797</v>
      </c>
      <c r="AA714" s="12">
        <v>0</v>
      </c>
      <c r="AB714" s="54" t="s">
        <v>797</v>
      </c>
      <c r="AC714" s="12">
        <v>0</v>
      </c>
      <c r="AD714" s="54" t="s">
        <v>797</v>
      </c>
      <c r="AE714" s="12">
        <v>0</v>
      </c>
      <c r="AF714" s="54" t="s">
        <v>797</v>
      </c>
      <c r="AG714" s="12">
        <v>0</v>
      </c>
      <c r="AH714" s="54" t="s">
        <v>797</v>
      </c>
      <c r="AI714" s="12">
        <v>0</v>
      </c>
      <c r="AJ714" s="54" t="s">
        <v>797</v>
      </c>
      <c r="AK714" s="12">
        <v>0</v>
      </c>
      <c r="AL714" s="54" t="s">
        <v>797</v>
      </c>
      <c r="AM714" s="12">
        <v>0</v>
      </c>
      <c r="AN714" s="54" t="s">
        <v>797</v>
      </c>
      <c r="AO714" s="12">
        <v>0</v>
      </c>
      <c r="AP714" s="183" t="s">
        <v>896</v>
      </c>
      <c r="AQ714" s="194">
        <v>3</v>
      </c>
      <c r="AR714" s="195" t="s">
        <v>797</v>
      </c>
      <c r="AS714" s="180">
        <v>0</v>
      </c>
      <c r="AT714" s="181">
        <v>3</v>
      </c>
      <c r="AU714" s="188">
        <v>0</v>
      </c>
      <c r="AV714" s="188">
        <v>0</v>
      </c>
      <c r="AW714" s="188" t="s">
        <v>797</v>
      </c>
      <c r="AX714" s="95" t="s">
        <v>897</v>
      </c>
      <c r="AY714" s="96" t="e">
        <v>#VALUE!</v>
      </c>
      <c r="AZ714" s="97">
        <v>0</v>
      </c>
    </row>
    <row r="715" spans="3:52" ht="15" customHeight="1" x14ac:dyDescent="0.25">
      <c r="C715" s="90">
        <f t="shared" si="222"/>
        <v>575</v>
      </c>
      <c r="D715" s="3" t="s">
        <v>410</v>
      </c>
      <c r="E715" s="225" t="str">
        <f>_xlfn.XLOOKUP(D715, '[1]Парный рейтинг'!$D$10:$D$826,'[1]Парный рейтинг'!$P$10:$P$826, "")</f>
        <v/>
      </c>
      <c r="F715" s="172" t="str">
        <f t="shared" si="225"/>
        <v/>
      </c>
      <c r="G715" s="207" t="e">
        <f t="shared" si="226"/>
        <v>#VALUE!</v>
      </c>
      <c r="H715" s="176" t="str">
        <f t="shared" si="224"/>
        <v/>
      </c>
      <c r="I715" s="27" t="str">
        <f t="shared" si="227"/>
        <v>3,0</v>
      </c>
      <c r="J715" s="208">
        <v>3</v>
      </c>
      <c r="K715" s="24" t="s">
        <v>797</v>
      </c>
      <c r="L715" s="2">
        <f t="shared" si="228"/>
        <v>0</v>
      </c>
      <c r="M715" s="5">
        <f t="shared" si="229"/>
        <v>3</v>
      </c>
      <c r="N715" s="196">
        <f t="shared" si="230"/>
        <v>0</v>
      </c>
      <c r="O715" s="196">
        <f t="shared" si="231"/>
        <v>0</v>
      </c>
      <c r="P715" s="17" t="str">
        <f t="shared" si="232"/>
        <v/>
      </c>
      <c r="Q715" s="16" t="str">
        <f t="shared" si="233"/>
        <v>n/a</v>
      </c>
      <c r="R715" s="10" t="e">
        <f t="shared" si="234"/>
        <v>#VALUE!</v>
      </c>
      <c r="S715" s="25">
        <f t="shared" si="235"/>
        <v>0</v>
      </c>
      <c r="T715" s="11">
        <f t="shared" si="236"/>
        <v>0</v>
      </c>
      <c r="U715" s="12" t="str">
        <f t="shared" si="237"/>
        <v xml:space="preserve"> </v>
      </c>
      <c r="V715" s="13">
        <f t="shared" si="238"/>
        <v>0</v>
      </c>
      <c r="W715" s="53">
        <f t="shared" si="239"/>
        <v>0</v>
      </c>
      <c r="X715" s="54">
        <f t="shared" si="240"/>
        <v>0</v>
      </c>
      <c r="Y715" s="15" t="str">
        <f t="shared" si="241"/>
        <v>-</v>
      </c>
      <c r="Z715" s="54" t="s">
        <v>797</v>
      </c>
      <c r="AA715" s="12">
        <v>0</v>
      </c>
      <c r="AB715" s="54" t="s">
        <v>797</v>
      </c>
      <c r="AC715" s="12">
        <v>0</v>
      </c>
      <c r="AD715" s="54" t="s">
        <v>797</v>
      </c>
      <c r="AE715" s="12">
        <v>0</v>
      </c>
      <c r="AF715" s="54" t="s">
        <v>797</v>
      </c>
      <c r="AG715" s="12">
        <v>0</v>
      </c>
      <c r="AH715" s="54" t="s">
        <v>797</v>
      </c>
      <c r="AI715" s="12">
        <v>0</v>
      </c>
      <c r="AJ715" s="54" t="s">
        <v>797</v>
      </c>
      <c r="AK715" s="12">
        <v>0</v>
      </c>
      <c r="AL715" s="54" t="s">
        <v>797</v>
      </c>
      <c r="AM715" s="12">
        <v>0</v>
      </c>
      <c r="AN715" s="54" t="s">
        <v>797</v>
      </c>
      <c r="AO715" s="12">
        <v>0</v>
      </c>
      <c r="AP715" s="183" t="s">
        <v>896</v>
      </c>
      <c r="AQ715" s="194">
        <v>3</v>
      </c>
      <c r="AR715" s="195" t="s">
        <v>797</v>
      </c>
      <c r="AS715" s="180">
        <v>0</v>
      </c>
      <c r="AT715" s="181">
        <v>3</v>
      </c>
      <c r="AU715" s="188">
        <v>0</v>
      </c>
      <c r="AV715" s="188">
        <v>0</v>
      </c>
      <c r="AW715" s="188" t="s">
        <v>797</v>
      </c>
      <c r="AX715" s="95" t="s">
        <v>897</v>
      </c>
      <c r="AY715" s="96" t="e">
        <v>#VALUE!</v>
      </c>
      <c r="AZ715" s="97">
        <v>0</v>
      </c>
    </row>
    <row r="716" spans="3:52" ht="15" customHeight="1" x14ac:dyDescent="0.25">
      <c r="C716" s="90">
        <f t="shared" si="222"/>
        <v>576</v>
      </c>
      <c r="D716" s="3" t="s">
        <v>683</v>
      </c>
      <c r="E716" s="225" t="str">
        <f>_xlfn.XLOOKUP(D716, '[1]Парный рейтинг'!$D$10:$D$826,'[1]Парный рейтинг'!$P$10:$P$826, "")</f>
        <v/>
      </c>
      <c r="F716" s="172" t="str">
        <f t="shared" si="225"/>
        <v/>
      </c>
      <c r="G716" s="207" t="e">
        <f t="shared" si="226"/>
        <v>#VALUE!</v>
      </c>
      <c r="H716" s="176" t="str">
        <f t="shared" si="224"/>
        <v/>
      </c>
      <c r="I716" s="27" t="str">
        <f t="shared" si="227"/>
        <v>3,0</v>
      </c>
      <c r="J716" s="208">
        <v>3</v>
      </c>
      <c r="K716" s="24" t="s">
        <v>797</v>
      </c>
      <c r="L716" s="2">
        <f t="shared" si="228"/>
        <v>0</v>
      </c>
      <c r="M716" s="5">
        <f t="shared" si="229"/>
        <v>3</v>
      </c>
      <c r="N716" s="196">
        <f t="shared" si="230"/>
        <v>0</v>
      </c>
      <c r="O716" s="196">
        <f t="shared" si="231"/>
        <v>0</v>
      </c>
      <c r="P716" s="17" t="str">
        <f t="shared" si="232"/>
        <v/>
      </c>
      <c r="Q716" s="16" t="str">
        <f t="shared" si="233"/>
        <v>n/a</v>
      </c>
      <c r="R716" s="10" t="e">
        <f t="shared" si="234"/>
        <v>#VALUE!</v>
      </c>
      <c r="S716" s="25">
        <f t="shared" si="235"/>
        <v>0</v>
      </c>
      <c r="T716" s="11">
        <f t="shared" si="236"/>
        <v>0</v>
      </c>
      <c r="U716" s="12" t="str">
        <f t="shared" si="237"/>
        <v xml:space="preserve"> </v>
      </c>
      <c r="V716" s="13">
        <f t="shared" si="238"/>
        <v>0</v>
      </c>
      <c r="W716" s="53">
        <f t="shared" si="239"/>
        <v>0</v>
      </c>
      <c r="X716" s="54">
        <f t="shared" si="240"/>
        <v>0</v>
      </c>
      <c r="Y716" s="15" t="str">
        <f t="shared" si="241"/>
        <v>-</v>
      </c>
      <c r="Z716" s="54" t="s">
        <v>797</v>
      </c>
      <c r="AA716" s="12">
        <v>0</v>
      </c>
      <c r="AB716" s="54" t="s">
        <v>797</v>
      </c>
      <c r="AC716" s="12">
        <v>0</v>
      </c>
      <c r="AD716" s="54" t="s">
        <v>797</v>
      </c>
      <c r="AE716" s="12">
        <v>0</v>
      </c>
      <c r="AF716" s="54" t="s">
        <v>797</v>
      </c>
      <c r="AG716" s="12">
        <v>0</v>
      </c>
      <c r="AH716" s="54" t="s">
        <v>797</v>
      </c>
      <c r="AI716" s="12">
        <v>0</v>
      </c>
      <c r="AJ716" s="54" t="s">
        <v>797</v>
      </c>
      <c r="AK716" s="12">
        <v>0</v>
      </c>
      <c r="AL716" s="54" t="s">
        <v>797</v>
      </c>
      <c r="AM716" s="12">
        <v>0</v>
      </c>
      <c r="AN716" s="54" t="s">
        <v>797</v>
      </c>
      <c r="AO716" s="12">
        <v>0</v>
      </c>
      <c r="AP716" s="183" t="s">
        <v>896</v>
      </c>
      <c r="AQ716" s="194">
        <v>3</v>
      </c>
      <c r="AR716" s="195" t="s">
        <v>797</v>
      </c>
      <c r="AS716" s="180">
        <v>0</v>
      </c>
      <c r="AT716" s="181">
        <v>3</v>
      </c>
      <c r="AU716" s="188">
        <v>0</v>
      </c>
      <c r="AV716" s="188">
        <v>0</v>
      </c>
      <c r="AW716" s="188" t="s">
        <v>797</v>
      </c>
      <c r="AX716" s="95" t="s">
        <v>897</v>
      </c>
      <c r="AY716" s="96" t="e">
        <v>#VALUE!</v>
      </c>
      <c r="AZ716" s="97">
        <v>0</v>
      </c>
    </row>
    <row r="717" spans="3:52" ht="15" customHeight="1" x14ac:dyDescent="0.25">
      <c r="C717" s="90">
        <f t="shared" si="222"/>
        <v>577</v>
      </c>
      <c r="D717" s="3" t="s">
        <v>684</v>
      </c>
      <c r="E717" s="225" t="str">
        <f>_xlfn.XLOOKUP(D717, '[1]Парный рейтинг'!$D$10:$D$826,'[1]Парный рейтинг'!$P$10:$P$826, "")</f>
        <v/>
      </c>
      <c r="F717" s="172" t="str">
        <f t="shared" si="225"/>
        <v/>
      </c>
      <c r="G717" s="207" t="e">
        <f t="shared" si="226"/>
        <v>#VALUE!</v>
      </c>
      <c r="H717" s="176" t="str">
        <f t="shared" si="224"/>
        <v/>
      </c>
      <c r="I717" s="27" t="str">
        <f t="shared" si="227"/>
        <v>3,0</v>
      </c>
      <c r="J717" s="208">
        <v>3</v>
      </c>
      <c r="K717" s="24" t="s">
        <v>797</v>
      </c>
      <c r="L717" s="2">
        <f t="shared" si="228"/>
        <v>0</v>
      </c>
      <c r="M717" s="5">
        <f t="shared" si="229"/>
        <v>3</v>
      </c>
      <c r="N717" s="196">
        <f t="shared" si="230"/>
        <v>0</v>
      </c>
      <c r="O717" s="196">
        <f t="shared" si="231"/>
        <v>0</v>
      </c>
      <c r="P717" s="17" t="str">
        <f t="shared" si="232"/>
        <v/>
      </c>
      <c r="Q717" s="16" t="str">
        <f t="shared" si="233"/>
        <v>n/a</v>
      </c>
      <c r="R717" s="10" t="e">
        <f t="shared" si="234"/>
        <v>#VALUE!</v>
      </c>
      <c r="S717" s="25">
        <f t="shared" si="235"/>
        <v>0</v>
      </c>
      <c r="T717" s="11">
        <f t="shared" si="236"/>
        <v>0</v>
      </c>
      <c r="U717" s="12" t="str">
        <f t="shared" si="237"/>
        <v xml:space="preserve"> </v>
      </c>
      <c r="V717" s="13">
        <f t="shared" si="238"/>
        <v>0</v>
      </c>
      <c r="W717" s="53">
        <f t="shared" si="239"/>
        <v>0</v>
      </c>
      <c r="X717" s="54">
        <f t="shared" si="240"/>
        <v>0</v>
      </c>
      <c r="Y717" s="15" t="str">
        <f t="shared" si="241"/>
        <v>-</v>
      </c>
      <c r="Z717" s="54" t="s">
        <v>797</v>
      </c>
      <c r="AA717" s="12">
        <v>0</v>
      </c>
      <c r="AB717" s="54" t="s">
        <v>797</v>
      </c>
      <c r="AC717" s="12">
        <v>0</v>
      </c>
      <c r="AD717" s="54" t="s">
        <v>797</v>
      </c>
      <c r="AE717" s="12">
        <v>0</v>
      </c>
      <c r="AF717" s="54" t="s">
        <v>797</v>
      </c>
      <c r="AG717" s="12">
        <v>0</v>
      </c>
      <c r="AH717" s="54" t="s">
        <v>797</v>
      </c>
      <c r="AI717" s="12">
        <v>0</v>
      </c>
      <c r="AJ717" s="54" t="s">
        <v>797</v>
      </c>
      <c r="AK717" s="12">
        <v>0</v>
      </c>
      <c r="AL717" s="54" t="s">
        <v>797</v>
      </c>
      <c r="AM717" s="12">
        <v>0</v>
      </c>
      <c r="AN717" s="54" t="s">
        <v>797</v>
      </c>
      <c r="AO717" s="12">
        <v>0</v>
      </c>
      <c r="AP717" s="183" t="s">
        <v>896</v>
      </c>
      <c r="AQ717" s="194">
        <v>3</v>
      </c>
      <c r="AR717" s="195" t="s">
        <v>797</v>
      </c>
      <c r="AS717" s="180">
        <v>0</v>
      </c>
      <c r="AT717" s="181">
        <v>3</v>
      </c>
      <c r="AU717" s="188">
        <v>0</v>
      </c>
      <c r="AV717" s="188">
        <v>0</v>
      </c>
      <c r="AW717" s="188" t="s">
        <v>797</v>
      </c>
      <c r="AX717" s="95" t="s">
        <v>897</v>
      </c>
      <c r="AY717" s="96" t="e">
        <v>#VALUE!</v>
      </c>
      <c r="AZ717" s="97">
        <v>0</v>
      </c>
    </row>
    <row r="718" spans="3:52" ht="15" customHeight="1" x14ac:dyDescent="0.25">
      <c r="C718" s="90">
        <f t="shared" si="222"/>
        <v>578</v>
      </c>
      <c r="D718" s="3" t="s">
        <v>331</v>
      </c>
      <c r="E718" s="225" t="str">
        <f>_xlfn.XLOOKUP(D718, '[1]Парный рейтинг'!$D$10:$D$826,'[1]Парный рейтинг'!$P$10:$P$826, "")</f>
        <v/>
      </c>
      <c r="F718" s="172" t="str">
        <f t="shared" si="225"/>
        <v/>
      </c>
      <c r="G718" s="207" t="e">
        <f t="shared" si="226"/>
        <v>#VALUE!</v>
      </c>
      <c r="H718" s="176" t="str">
        <f t="shared" si="224"/>
        <v/>
      </c>
      <c r="I718" s="27" t="str">
        <f t="shared" si="227"/>
        <v>3,0</v>
      </c>
      <c r="J718" s="208">
        <v>3</v>
      </c>
      <c r="K718" s="24" t="s">
        <v>797</v>
      </c>
      <c r="L718" s="2">
        <f t="shared" si="228"/>
        <v>0</v>
      </c>
      <c r="M718" s="5">
        <f t="shared" si="229"/>
        <v>3</v>
      </c>
      <c r="N718" s="196">
        <f t="shared" si="230"/>
        <v>0</v>
      </c>
      <c r="O718" s="196">
        <f t="shared" si="231"/>
        <v>0</v>
      </c>
      <c r="P718" s="17" t="str">
        <f t="shared" si="232"/>
        <v/>
      </c>
      <c r="Q718" s="16" t="str">
        <f t="shared" si="233"/>
        <v>n/a</v>
      </c>
      <c r="R718" s="10" t="e">
        <f t="shared" si="234"/>
        <v>#VALUE!</v>
      </c>
      <c r="S718" s="25">
        <f t="shared" si="235"/>
        <v>0</v>
      </c>
      <c r="T718" s="11">
        <f t="shared" si="236"/>
        <v>0</v>
      </c>
      <c r="U718" s="12" t="str">
        <f t="shared" si="237"/>
        <v xml:space="preserve"> </v>
      </c>
      <c r="V718" s="13">
        <f t="shared" si="238"/>
        <v>0</v>
      </c>
      <c r="W718" s="53">
        <f t="shared" si="239"/>
        <v>0</v>
      </c>
      <c r="X718" s="54">
        <f t="shared" si="240"/>
        <v>0</v>
      </c>
      <c r="Y718" s="15" t="str">
        <f t="shared" si="241"/>
        <v>-</v>
      </c>
      <c r="Z718" s="54" t="s">
        <v>797</v>
      </c>
      <c r="AA718" s="12">
        <v>0</v>
      </c>
      <c r="AB718" s="54" t="s">
        <v>797</v>
      </c>
      <c r="AC718" s="12">
        <v>0</v>
      </c>
      <c r="AD718" s="54" t="s">
        <v>797</v>
      </c>
      <c r="AE718" s="12">
        <v>0</v>
      </c>
      <c r="AF718" s="54" t="s">
        <v>797</v>
      </c>
      <c r="AG718" s="12">
        <v>0</v>
      </c>
      <c r="AH718" s="54" t="s">
        <v>797</v>
      </c>
      <c r="AI718" s="12">
        <v>0</v>
      </c>
      <c r="AJ718" s="54" t="s">
        <v>797</v>
      </c>
      <c r="AK718" s="12">
        <v>0</v>
      </c>
      <c r="AL718" s="54" t="s">
        <v>797</v>
      </c>
      <c r="AM718" s="12">
        <v>0</v>
      </c>
      <c r="AN718" s="54" t="s">
        <v>797</v>
      </c>
      <c r="AO718" s="12">
        <v>0</v>
      </c>
      <c r="AP718" s="183" t="s">
        <v>896</v>
      </c>
      <c r="AQ718" s="194">
        <v>3</v>
      </c>
      <c r="AR718" s="195" t="s">
        <v>797</v>
      </c>
      <c r="AS718" s="180">
        <v>0</v>
      </c>
      <c r="AT718" s="181">
        <v>3</v>
      </c>
      <c r="AU718" s="188">
        <v>0</v>
      </c>
      <c r="AV718" s="188">
        <v>0</v>
      </c>
      <c r="AW718" s="188" t="s">
        <v>797</v>
      </c>
      <c r="AX718" s="95" t="s">
        <v>897</v>
      </c>
      <c r="AY718" s="96" t="e">
        <v>#VALUE!</v>
      </c>
      <c r="AZ718" s="97">
        <v>0</v>
      </c>
    </row>
    <row r="719" spans="3:52" ht="15" customHeight="1" x14ac:dyDescent="0.25">
      <c r="C719" s="90">
        <f t="shared" si="222"/>
        <v>579</v>
      </c>
      <c r="D719" s="3" t="s">
        <v>464</v>
      </c>
      <c r="E719" s="225" t="str">
        <f>_xlfn.XLOOKUP(D719, '[1]Парный рейтинг'!$D$10:$D$826,'[1]Парный рейтинг'!$P$10:$P$826, "")</f>
        <v/>
      </c>
      <c r="F719" s="172" t="str">
        <f t="shared" si="225"/>
        <v/>
      </c>
      <c r="G719" s="207" t="e">
        <f t="shared" si="226"/>
        <v>#VALUE!</v>
      </c>
      <c r="H719" s="176" t="str">
        <f t="shared" si="224"/>
        <v/>
      </c>
      <c r="I719" s="27" t="str">
        <f t="shared" si="227"/>
        <v>3,0</v>
      </c>
      <c r="J719" s="208">
        <v>3</v>
      </c>
      <c r="K719" s="24" t="s">
        <v>797</v>
      </c>
      <c r="L719" s="2">
        <f t="shared" si="228"/>
        <v>0</v>
      </c>
      <c r="M719" s="5">
        <f t="shared" si="229"/>
        <v>3</v>
      </c>
      <c r="N719" s="196">
        <f t="shared" si="230"/>
        <v>0</v>
      </c>
      <c r="O719" s="196">
        <f t="shared" si="231"/>
        <v>0</v>
      </c>
      <c r="P719" s="17" t="str">
        <f t="shared" si="232"/>
        <v/>
      </c>
      <c r="Q719" s="16" t="str">
        <f t="shared" si="233"/>
        <v>n/a</v>
      </c>
      <c r="R719" s="10" t="e">
        <f t="shared" si="234"/>
        <v>#VALUE!</v>
      </c>
      <c r="S719" s="25">
        <f t="shared" si="235"/>
        <v>0</v>
      </c>
      <c r="T719" s="11">
        <f t="shared" si="236"/>
        <v>0</v>
      </c>
      <c r="U719" s="12" t="str">
        <f t="shared" si="237"/>
        <v xml:space="preserve"> </v>
      </c>
      <c r="V719" s="13">
        <f t="shared" si="238"/>
        <v>0</v>
      </c>
      <c r="W719" s="53">
        <f t="shared" si="239"/>
        <v>0</v>
      </c>
      <c r="X719" s="54">
        <f t="shared" si="240"/>
        <v>0</v>
      </c>
      <c r="Y719" s="15" t="str">
        <f t="shared" si="241"/>
        <v>-</v>
      </c>
      <c r="Z719" s="54" t="s">
        <v>797</v>
      </c>
      <c r="AA719" s="12">
        <v>0</v>
      </c>
      <c r="AB719" s="54" t="s">
        <v>797</v>
      </c>
      <c r="AC719" s="12">
        <v>0</v>
      </c>
      <c r="AD719" s="54" t="s">
        <v>797</v>
      </c>
      <c r="AE719" s="12">
        <v>0</v>
      </c>
      <c r="AF719" s="54" t="s">
        <v>797</v>
      </c>
      <c r="AG719" s="12">
        <v>0</v>
      </c>
      <c r="AH719" s="54" t="s">
        <v>797</v>
      </c>
      <c r="AI719" s="12">
        <v>0</v>
      </c>
      <c r="AJ719" s="54" t="s">
        <v>797</v>
      </c>
      <c r="AK719" s="12">
        <v>0</v>
      </c>
      <c r="AL719" s="54" t="s">
        <v>797</v>
      </c>
      <c r="AM719" s="12">
        <v>0</v>
      </c>
      <c r="AN719" s="54" t="s">
        <v>797</v>
      </c>
      <c r="AO719" s="12">
        <v>0</v>
      </c>
      <c r="AP719" s="183" t="s">
        <v>896</v>
      </c>
      <c r="AQ719" s="194">
        <v>3</v>
      </c>
      <c r="AR719" s="195" t="s">
        <v>797</v>
      </c>
      <c r="AS719" s="180">
        <v>0</v>
      </c>
      <c r="AT719" s="181">
        <v>3</v>
      </c>
      <c r="AU719" s="188">
        <v>0</v>
      </c>
      <c r="AV719" s="188">
        <v>0</v>
      </c>
      <c r="AW719" s="188" t="s">
        <v>797</v>
      </c>
      <c r="AX719" s="95" t="s">
        <v>897</v>
      </c>
      <c r="AY719" s="96" t="e">
        <v>#VALUE!</v>
      </c>
      <c r="AZ719" s="97">
        <v>0</v>
      </c>
    </row>
    <row r="720" spans="3:52" ht="15" customHeight="1" x14ac:dyDescent="0.25">
      <c r="C720" s="90">
        <f t="shared" si="222"/>
        <v>580</v>
      </c>
      <c r="D720" s="3" t="s">
        <v>685</v>
      </c>
      <c r="E720" s="225" t="str">
        <f>_xlfn.XLOOKUP(D720, '[1]Парный рейтинг'!$D$10:$D$826,'[1]Парный рейтинг'!$P$10:$P$826, "")</f>
        <v/>
      </c>
      <c r="F720" s="172" t="str">
        <f t="shared" si="225"/>
        <v/>
      </c>
      <c r="G720" s="207" t="e">
        <f t="shared" si="226"/>
        <v>#VALUE!</v>
      </c>
      <c r="H720" s="176" t="str">
        <f t="shared" si="224"/>
        <v/>
      </c>
      <c r="I720" s="27" t="str">
        <f t="shared" si="227"/>
        <v>3,0</v>
      </c>
      <c r="J720" s="208">
        <v>3</v>
      </c>
      <c r="K720" s="24" t="s">
        <v>797</v>
      </c>
      <c r="L720" s="2">
        <f t="shared" si="228"/>
        <v>0</v>
      </c>
      <c r="M720" s="5">
        <f t="shared" si="229"/>
        <v>3</v>
      </c>
      <c r="N720" s="196">
        <f t="shared" si="230"/>
        <v>0</v>
      </c>
      <c r="O720" s="196">
        <f t="shared" si="231"/>
        <v>0</v>
      </c>
      <c r="P720" s="17" t="str">
        <f t="shared" si="232"/>
        <v/>
      </c>
      <c r="Q720" s="16" t="str">
        <f t="shared" si="233"/>
        <v>n/a</v>
      </c>
      <c r="R720" s="10" t="e">
        <f t="shared" si="234"/>
        <v>#VALUE!</v>
      </c>
      <c r="S720" s="25">
        <f t="shared" si="235"/>
        <v>0</v>
      </c>
      <c r="T720" s="11">
        <f t="shared" si="236"/>
        <v>0</v>
      </c>
      <c r="U720" s="12" t="str">
        <f t="shared" si="237"/>
        <v xml:space="preserve"> </v>
      </c>
      <c r="V720" s="13">
        <f t="shared" si="238"/>
        <v>0</v>
      </c>
      <c r="W720" s="53">
        <f t="shared" si="239"/>
        <v>0</v>
      </c>
      <c r="X720" s="54">
        <f t="shared" si="240"/>
        <v>0</v>
      </c>
      <c r="Y720" s="15" t="str">
        <f t="shared" si="241"/>
        <v>-</v>
      </c>
      <c r="Z720" s="54" t="s">
        <v>797</v>
      </c>
      <c r="AA720" s="12">
        <v>0</v>
      </c>
      <c r="AB720" s="54" t="s">
        <v>797</v>
      </c>
      <c r="AC720" s="12">
        <v>0</v>
      </c>
      <c r="AD720" s="54" t="s">
        <v>797</v>
      </c>
      <c r="AE720" s="12">
        <v>0</v>
      </c>
      <c r="AF720" s="54" t="s">
        <v>797</v>
      </c>
      <c r="AG720" s="12">
        <v>0</v>
      </c>
      <c r="AH720" s="54" t="s">
        <v>797</v>
      </c>
      <c r="AI720" s="12">
        <v>0</v>
      </c>
      <c r="AJ720" s="54" t="s">
        <v>797</v>
      </c>
      <c r="AK720" s="12">
        <v>0</v>
      </c>
      <c r="AL720" s="54" t="s">
        <v>797</v>
      </c>
      <c r="AM720" s="12">
        <v>0</v>
      </c>
      <c r="AN720" s="54" t="s">
        <v>797</v>
      </c>
      <c r="AO720" s="12">
        <v>0</v>
      </c>
      <c r="AP720" s="183" t="s">
        <v>896</v>
      </c>
      <c r="AQ720" s="194">
        <v>3</v>
      </c>
      <c r="AR720" s="195" t="s">
        <v>797</v>
      </c>
      <c r="AS720" s="180">
        <v>0</v>
      </c>
      <c r="AT720" s="181">
        <v>3</v>
      </c>
      <c r="AU720" s="188">
        <v>0</v>
      </c>
      <c r="AV720" s="188">
        <v>0</v>
      </c>
      <c r="AW720" s="188" t="s">
        <v>797</v>
      </c>
      <c r="AX720" s="95" t="s">
        <v>897</v>
      </c>
      <c r="AY720" s="96" t="e">
        <v>#VALUE!</v>
      </c>
      <c r="AZ720" s="97">
        <v>0</v>
      </c>
    </row>
    <row r="721" spans="3:52" ht="15" customHeight="1" x14ac:dyDescent="0.25">
      <c r="C721" s="90">
        <f t="shared" si="222"/>
        <v>581</v>
      </c>
      <c r="D721" s="3" t="s">
        <v>401</v>
      </c>
      <c r="E721" s="225" t="str">
        <f>_xlfn.XLOOKUP(D721, '[1]Парный рейтинг'!$D$10:$D$826,'[1]Парный рейтинг'!$P$10:$P$826, "")</f>
        <v/>
      </c>
      <c r="F721" s="172" t="str">
        <f t="shared" si="225"/>
        <v/>
      </c>
      <c r="G721" s="207" t="e">
        <f t="shared" si="226"/>
        <v>#VALUE!</v>
      </c>
      <c r="H721" s="176" t="str">
        <f t="shared" si="224"/>
        <v/>
      </c>
      <c r="I721" s="27" t="str">
        <f t="shared" si="227"/>
        <v>3,0</v>
      </c>
      <c r="J721" s="208">
        <v>3</v>
      </c>
      <c r="K721" s="24" t="s">
        <v>797</v>
      </c>
      <c r="L721" s="2">
        <f t="shared" si="228"/>
        <v>0</v>
      </c>
      <c r="M721" s="5">
        <f t="shared" si="229"/>
        <v>3</v>
      </c>
      <c r="N721" s="196">
        <f t="shared" si="230"/>
        <v>0</v>
      </c>
      <c r="O721" s="196">
        <f t="shared" si="231"/>
        <v>0</v>
      </c>
      <c r="P721" s="17" t="str">
        <f t="shared" si="232"/>
        <v/>
      </c>
      <c r="Q721" s="16" t="str">
        <f t="shared" si="233"/>
        <v>n/a</v>
      </c>
      <c r="R721" s="10" t="e">
        <f t="shared" si="234"/>
        <v>#VALUE!</v>
      </c>
      <c r="S721" s="25">
        <f t="shared" si="235"/>
        <v>0</v>
      </c>
      <c r="T721" s="11">
        <f t="shared" si="236"/>
        <v>0</v>
      </c>
      <c r="U721" s="12" t="str">
        <f t="shared" si="237"/>
        <v xml:space="preserve"> </v>
      </c>
      <c r="V721" s="13">
        <f t="shared" si="238"/>
        <v>0</v>
      </c>
      <c r="W721" s="53">
        <f t="shared" si="239"/>
        <v>0</v>
      </c>
      <c r="X721" s="54">
        <f t="shared" si="240"/>
        <v>0</v>
      </c>
      <c r="Y721" s="15" t="str">
        <f t="shared" si="241"/>
        <v>-</v>
      </c>
      <c r="Z721" s="54" t="s">
        <v>797</v>
      </c>
      <c r="AA721" s="12">
        <v>0</v>
      </c>
      <c r="AB721" s="54" t="s">
        <v>797</v>
      </c>
      <c r="AC721" s="12">
        <v>0</v>
      </c>
      <c r="AD721" s="54" t="s">
        <v>797</v>
      </c>
      <c r="AE721" s="12">
        <v>0</v>
      </c>
      <c r="AF721" s="54" t="s">
        <v>797</v>
      </c>
      <c r="AG721" s="12">
        <v>0</v>
      </c>
      <c r="AH721" s="54" t="s">
        <v>797</v>
      </c>
      <c r="AI721" s="12">
        <v>0</v>
      </c>
      <c r="AJ721" s="54" t="s">
        <v>797</v>
      </c>
      <c r="AK721" s="12">
        <v>0</v>
      </c>
      <c r="AL721" s="54" t="s">
        <v>797</v>
      </c>
      <c r="AM721" s="12">
        <v>0</v>
      </c>
      <c r="AN721" s="54" t="s">
        <v>797</v>
      </c>
      <c r="AO721" s="12">
        <v>0</v>
      </c>
      <c r="AP721" s="183" t="s">
        <v>896</v>
      </c>
      <c r="AQ721" s="194">
        <v>3</v>
      </c>
      <c r="AR721" s="195" t="s">
        <v>797</v>
      </c>
      <c r="AS721" s="180">
        <v>0</v>
      </c>
      <c r="AT721" s="181">
        <v>3</v>
      </c>
      <c r="AU721" s="188">
        <v>0</v>
      </c>
      <c r="AV721" s="188">
        <v>0</v>
      </c>
      <c r="AW721" s="188" t="s">
        <v>797</v>
      </c>
      <c r="AX721" s="95" t="s">
        <v>897</v>
      </c>
      <c r="AY721" s="96" t="e">
        <v>#VALUE!</v>
      </c>
      <c r="AZ721" s="97">
        <v>0</v>
      </c>
    </row>
    <row r="722" spans="3:52" ht="15" customHeight="1" x14ac:dyDescent="0.25">
      <c r="C722" s="90">
        <f t="shared" si="222"/>
        <v>582</v>
      </c>
      <c r="D722" s="3" t="s">
        <v>686</v>
      </c>
      <c r="E722" s="225" t="str">
        <f>_xlfn.XLOOKUP(D722, '[1]Парный рейтинг'!$D$10:$D$826,'[1]Парный рейтинг'!$P$10:$P$826, "")</f>
        <v/>
      </c>
      <c r="F722" s="172" t="str">
        <f t="shared" si="225"/>
        <v/>
      </c>
      <c r="G722" s="207" t="e">
        <f t="shared" si="226"/>
        <v>#VALUE!</v>
      </c>
      <c r="H722" s="176" t="str">
        <f t="shared" si="224"/>
        <v/>
      </c>
      <c r="I722" s="27" t="str">
        <f t="shared" si="227"/>
        <v>3,0</v>
      </c>
      <c r="J722" s="208">
        <v>3</v>
      </c>
      <c r="K722" s="24" t="s">
        <v>797</v>
      </c>
      <c r="L722" s="2">
        <f t="shared" si="228"/>
        <v>0</v>
      </c>
      <c r="M722" s="5">
        <f t="shared" si="229"/>
        <v>3</v>
      </c>
      <c r="N722" s="196">
        <f t="shared" si="230"/>
        <v>0</v>
      </c>
      <c r="O722" s="196">
        <f t="shared" si="231"/>
        <v>0</v>
      </c>
      <c r="P722" s="17" t="str">
        <f t="shared" si="232"/>
        <v/>
      </c>
      <c r="Q722" s="16" t="str">
        <f t="shared" si="233"/>
        <v>n/a</v>
      </c>
      <c r="R722" s="10" t="e">
        <f t="shared" si="234"/>
        <v>#VALUE!</v>
      </c>
      <c r="S722" s="25">
        <f t="shared" si="235"/>
        <v>0</v>
      </c>
      <c r="T722" s="11">
        <f t="shared" si="236"/>
        <v>0</v>
      </c>
      <c r="U722" s="12" t="str">
        <f t="shared" si="237"/>
        <v xml:space="preserve"> </v>
      </c>
      <c r="V722" s="13">
        <f t="shared" si="238"/>
        <v>0</v>
      </c>
      <c r="W722" s="53">
        <f t="shared" si="239"/>
        <v>0</v>
      </c>
      <c r="X722" s="54">
        <f t="shared" si="240"/>
        <v>0</v>
      </c>
      <c r="Y722" s="15" t="str">
        <f t="shared" si="241"/>
        <v>-</v>
      </c>
      <c r="Z722" s="54" t="s">
        <v>797</v>
      </c>
      <c r="AA722" s="12">
        <v>0</v>
      </c>
      <c r="AB722" s="54" t="s">
        <v>797</v>
      </c>
      <c r="AC722" s="12">
        <v>0</v>
      </c>
      <c r="AD722" s="54" t="s">
        <v>797</v>
      </c>
      <c r="AE722" s="12">
        <v>0</v>
      </c>
      <c r="AF722" s="54" t="s">
        <v>797</v>
      </c>
      <c r="AG722" s="12">
        <v>0</v>
      </c>
      <c r="AH722" s="54" t="s">
        <v>797</v>
      </c>
      <c r="AI722" s="12">
        <v>0</v>
      </c>
      <c r="AJ722" s="54" t="s">
        <v>797</v>
      </c>
      <c r="AK722" s="12">
        <v>0</v>
      </c>
      <c r="AL722" s="54" t="s">
        <v>797</v>
      </c>
      <c r="AM722" s="12">
        <v>0</v>
      </c>
      <c r="AN722" s="54" t="s">
        <v>797</v>
      </c>
      <c r="AO722" s="12">
        <v>0</v>
      </c>
      <c r="AP722" s="183" t="s">
        <v>896</v>
      </c>
      <c r="AQ722" s="194">
        <v>3</v>
      </c>
      <c r="AR722" s="195" t="s">
        <v>797</v>
      </c>
      <c r="AS722" s="180">
        <v>0</v>
      </c>
      <c r="AT722" s="181">
        <v>3</v>
      </c>
      <c r="AU722" s="188">
        <v>0</v>
      </c>
      <c r="AV722" s="188">
        <v>0</v>
      </c>
      <c r="AW722" s="188" t="s">
        <v>797</v>
      </c>
      <c r="AX722" s="95" t="s">
        <v>897</v>
      </c>
      <c r="AY722" s="96" t="e">
        <v>#VALUE!</v>
      </c>
      <c r="AZ722" s="97">
        <v>0</v>
      </c>
    </row>
    <row r="723" spans="3:52" ht="15" customHeight="1" x14ac:dyDescent="0.25">
      <c r="C723" s="90">
        <f t="shared" si="222"/>
        <v>583</v>
      </c>
      <c r="D723" s="3" t="s">
        <v>687</v>
      </c>
      <c r="E723" s="225" t="str">
        <f>_xlfn.XLOOKUP(D723, '[1]Парный рейтинг'!$D$10:$D$826,'[1]Парный рейтинг'!$P$10:$P$826, "")</f>
        <v/>
      </c>
      <c r="F723" s="172" t="str">
        <f t="shared" si="225"/>
        <v/>
      </c>
      <c r="G723" s="207" t="e">
        <f t="shared" si="226"/>
        <v>#VALUE!</v>
      </c>
      <c r="H723" s="176" t="str">
        <f t="shared" si="224"/>
        <v/>
      </c>
      <c r="I723" s="27" t="str">
        <f t="shared" si="227"/>
        <v>3,0</v>
      </c>
      <c r="J723" s="208">
        <v>3</v>
      </c>
      <c r="K723" s="24" t="s">
        <v>797</v>
      </c>
      <c r="L723" s="2">
        <f t="shared" si="228"/>
        <v>0</v>
      </c>
      <c r="M723" s="5">
        <f t="shared" si="229"/>
        <v>3</v>
      </c>
      <c r="N723" s="196">
        <f t="shared" si="230"/>
        <v>0</v>
      </c>
      <c r="O723" s="196">
        <f t="shared" si="231"/>
        <v>0</v>
      </c>
      <c r="P723" s="17" t="str">
        <f t="shared" si="232"/>
        <v/>
      </c>
      <c r="Q723" s="16" t="str">
        <f t="shared" si="233"/>
        <v>n/a</v>
      </c>
      <c r="R723" s="10" t="e">
        <f t="shared" si="234"/>
        <v>#VALUE!</v>
      </c>
      <c r="S723" s="25">
        <f t="shared" si="235"/>
        <v>0</v>
      </c>
      <c r="T723" s="11">
        <f t="shared" si="236"/>
        <v>0</v>
      </c>
      <c r="U723" s="12" t="str">
        <f t="shared" si="237"/>
        <v xml:space="preserve"> </v>
      </c>
      <c r="V723" s="13">
        <f t="shared" si="238"/>
        <v>0</v>
      </c>
      <c r="W723" s="53">
        <f t="shared" si="239"/>
        <v>0</v>
      </c>
      <c r="X723" s="54">
        <f t="shared" si="240"/>
        <v>0</v>
      </c>
      <c r="Y723" s="15" t="str">
        <f t="shared" si="241"/>
        <v>-</v>
      </c>
      <c r="Z723" s="54" t="s">
        <v>797</v>
      </c>
      <c r="AA723" s="12">
        <v>0</v>
      </c>
      <c r="AB723" s="54" t="s">
        <v>797</v>
      </c>
      <c r="AC723" s="12">
        <v>0</v>
      </c>
      <c r="AD723" s="54" t="s">
        <v>797</v>
      </c>
      <c r="AE723" s="12">
        <v>0</v>
      </c>
      <c r="AF723" s="54" t="s">
        <v>797</v>
      </c>
      <c r="AG723" s="12">
        <v>0</v>
      </c>
      <c r="AH723" s="54" t="s">
        <v>797</v>
      </c>
      <c r="AI723" s="12">
        <v>0</v>
      </c>
      <c r="AJ723" s="54" t="s">
        <v>797</v>
      </c>
      <c r="AK723" s="12">
        <v>0</v>
      </c>
      <c r="AL723" s="54" t="s">
        <v>797</v>
      </c>
      <c r="AM723" s="12">
        <v>0</v>
      </c>
      <c r="AN723" s="54" t="s">
        <v>797</v>
      </c>
      <c r="AO723" s="12">
        <v>0</v>
      </c>
      <c r="AP723" s="183" t="s">
        <v>896</v>
      </c>
      <c r="AQ723" s="194">
        <v>3</v>
      </c>
      <c r="AR723" s="195" t="s">
        <v>797</v>
      </c>
      <c r="AS723" s="180">
        <v>0</v>
      </c>
      <c r="AT723" s="181">
        <v>3</v>
      </c>
      <c r="AU723" s="188">
        <v>0</v>
      </c>
      <c r="AV723" s="188">
        <v>0</v>
      </c>
      <c r="AW723" s="188" t="s">
        <v>797</v>
      </c>
      <c r="AX723" s="95" t="s">
        <v>897</v>
      </c>
      <c r="AY723" s="96" t="e">
        <v>#VALUE!</v>
      </c>
      <c r="AZ723" s="97">
        <v>0</v>
      </c>
    </row>
    <row r="724" spans="3:52" ht="15" customHeight="1" x14ac:dyDescent="0.25">
      <c r="C724" s="90">
        <f t="shared" si="222"/>
        <v>584</v>
      </c>
      <c r="D724" s="3" t="s">
        <v>688</v>
      </c>
      <c r="E724" s="225" t="str">
        <f>_xlfn.XLOOKUP(D724, '[1]Парный рейтинг'!$D$10:$D$826,'[1]Парный рейтинг'!$P$10:$P$826, "")</f>
        <v/>
      </c>
      <c r="F724" s="172" t="str">
        <f t="shared" si="225"/>
        <v/>
      </c>
      <c r="G724" s="207" t="e">
        <f t="shared" si="226"/>
        <v>#VALUE!</v>
      </c>
      <c r="H724" s="176" t="str">
        <f t="shared" si="224"/>
        <v/>
      </c>
      <c r="I724" s="27" t="str">
        <f t="shared" si="227"/>
        <v>3,0</v>
      </c>
      <c r="J724" s="208">
        <v>3</v>
      </c>
      <c r="K724" s="24" t="s">
        <v>797</v>
      </c>
      <c r="L724" s="2">
        <f t="shared" si="228"/>
        <v>0</v>
      </c>
      <c r="M724" s="5">
        <f t="shared" si="229"/>
        <v>3</v>
      </c>
      <c r="N724" s="196">
        <f t="shared" si="230"/>
        <v>0</v>
      </c>
      <c r="O724" s="196">
        <f t="shared" si="231"/>
        <v>0</v>
      </c>
      <c r="P724" s="17" t="str">
        <f t="shared" si="232"/>
        <v/>
      </c>
      <c r="Q724" s="16" t="str">
        <f t="shared" si="233"/>
        <v>n/a</v>
      </c>
      <c r="R724" s="10" t="e">
        <f t="shared" si="234"/>
        <v>#VALUE!</v>
      </c>
      <c r="S724" s="25">
        <f t="shared" si="235"/>
        <v>0</v>
      </c>
      <c r="T724" s="11">
        <f t="shared" si="236"/>
        <v>0</v>
      </c>
      <c r="U724" s="12" t="str">
        <f t="shared" si="237"/>
        <v xml:space="preserve"> </v>
      </c>
      <c r="V724" s="13">
        <f t="shared" si="238"/>
        <v>0</v>
      </c>
      <c r="W724" s="53">
        <f t="shared" si="239"/>
        <v>0</v>
      </c>
      <c r="X724" s="54">
        <f t="shared" si="240"/>
        <v>0</v>
      </c>
      <c r="Y724" s="15" t="str">
        <f t="shared" si="241"/>
        <v>-</v>
      </c>
      <c r="Z724" s="54" t="s">
        <v>797</v>
      </c>
      <c r="AA724" s="12">
        <v>0</v>
      </c>
      <c r="AB724" s="54" t="s">
        <v>797</v>
      </c>
      <c r="AC724" s="12">
        <v>0</v>
      </c>
      <c r="AD724" s="54" t="s">
        <v>797</v>
      </c>
      <c r="AE724" s="12">
        <v>0</v>
      </c>
      <c r="AF724" s="54" t="s">
        <v>797</v>
      </c>
      <c r="AG724" s="12">
        <v>0</v>
      </c>
      <c r="AH724" s="54" t="s">
        <v>797</v>
      </c>
      <c r="AI724" s="12">
        <v>0</v>
      </c>
      <c r="AJ724" s="54" t="s">
        <v>797</v>
      </c>
      <c r="AK724" s="12">
        <v>0</v>
      </c>
      <c r="AL724" s="54" t="s">
        <v>797</v>
      </c>
      <c r="AM724" s="12">
        <v>0</v>
      </c>
      <c r="AN724" s="54" t="s">
        <v>797</v>
      </c>
      <c r="AO724" s="12">
        <v>0</v>
      </c>
      <c r="AP724" s="183" t="s">
        <v>896</v>
      </c>
      <c r="AQ724" s="194">
        <v>3</v>
      </c>
      <c r="AR724" s="195" t="s">
        <v>797</v>
      </c>
      <c r="AS724" s="180">
        <v>0</v>
      </c>
      <c r="AT724" s="181">
        <v>3</v>
      </c>
      <c r="AU724" s="188">
        <v>0</v>
      </c>
      <c r="AV724" s="188">
        <v>0</v>
      </c>
      <c r="AW724" s="188" t="s">
        <v>797</v>
      </c>
      <c r="AX724" s="95" t="s">
        <v>897</v>
      </c>
      <c r="AY724" s="96" t="e">
        <v>#VALUE!</v>
      </c>
      <c r="AZ724" s="97">
        <v>0</v>
      </c>
    </row>
    <row r="725" spans="3:52" ht="15" customHeight="1" x14ac:dyDescent="0.25">
      <c r="C725" s="90">
        <f t="shared" si="222"/>
        <v>585</v>
      </c>
      <c r="D725" s="3" t="s">
        <v>689</v>
      </c>
      <c r="E725" s="225" t="str">
        <f>_xlfn.XLOOKUP(D725, '[1]Парный рейтинг'!$D$10:$D$826,'[1]Парный рейтинг'!$P$10:$P$826, "")</f>
        <v/>
      </c>
      <c r="F725" s="172" t="str">
        <f t="shared" si="225"/>
        <v/>
      </c>
      <c r="G725" s="207" t="e">
        <f t="shared" si="226"/>
        <v>#VALUE!</v>
      </c>
      <c r="H725" s="176" t="str">
        <f t="shared" si="224"/>
        <v/>
      </c>
      <c r="I725" s="27" t="str">
        <f t="shared" si="227"/>
        <v>3,0</v>
      </c>
      <c r="J725" s="208">
        <v>3</v>
      </c>
      <c r="K725" s="24" t="s">
        <v>797</v>
      </c>
      <c r="L725" s="2">
        <f t="shared" si="228"/>
        <v>0</v>
      </c>
      <c r="M725" s="5">
        <f t="shared" si="229"/>
        <v>3</v>
      </c>
      <c r="N725" s="196">
        <f t="shared" si="230"/>
        <v>0</v>
      </c>
      <c r="O725" s="196">
        <f t="shared" si="231"/>
        <v>0</v>
      </c>
      <c r="P725" s="17" t="str">
        <f t="shared" si="232"/>
        <v/>
      </c>
      <c r="Q725" s="16" t="str">
        <f t="shared" si="233"/>
        <v>n/a</v>
      </c>
      <c r="R725" s="10" t="e">
        <f t="shared" si="234"/>
        <v>#VALUE!</v>
      </c>
      <c r="S725" s="25">
        <f t="shared" si="235"/>
        <v>0</v>
      </c>
      <c r="T725" s="11">
        <f t="shared" si="236"/>
        <v>0</v>
      </c>
      <c r="U725" s="12" t="str">
        <f t="shared" si="237"/>
        <v xml:space="preserve"> </v>
      </c>
      <c r="V725" s="13">
        <f t="shared" si="238"/>
        <v>0</v>
      </c>
      <c r="W725" s="53">
        <f t="shared" si="239"/>
        <v>0</v>
      </c>
      <c r="X725" s="54">
        <f t="shared" si="240"/>
        <v>0</v>
      </c>
      <c r="Y725" s="15" t="str">
        <f t="shared" si="241"/>
        <v>-</v>
      </c>
      <c r="Z725" s="54" t="s">
        <v>797</v>
      </c>
      <c r="AA725" s="12">
        <v>0</v>
      </c>
      <c r="AB725" s="54" t="s">
        <v>797</v>
      </c>
      <c r="AC725" s="12">
        <v>0</v>
      </c>
      <c r="AD725" s="54" t="s">
        <v>797</v>
      </c>
      <c r="AE725" s="12">
        <v>0</v>
      </c>
      <c r="AF725" s="54" t="s">
        <v>797</v>
      </c>
      <c r="AG725" s="12">
        <v>0</v>
      </c>
      <c r="AH725" s="54" t="s">
        <v>797</v>
      </c>
      <c r="AI725" s="12">
        <v>0</v>
      </c>
      <c r="AJ725" s="54" t="s">
        <v>797</v>
      </c>
      <c r="AK725" s="12">
        <v>0</v>
      </c>
      <c r="AL725" s="54" t="s">
        <v>797</v>
      </c>
      <c r="AM725" s="12">
        <v>0</v>
      </c>
      <c r="AN725" s="54" t="s">
        <v>797</v>
      </c>
      <c r="AO725" s="12">
        <v>0</v>
      </c>
      <c r="AP725" s="183" t="s">
        <v>896</v>
      </c>
      <c r="AQ725" s="194">
        <v>3</v>
      </c>
      <c r="AR725" s="195" t="s">
        <v>797</v>
      </c>
      <c r="AS725" s="180">
        <v>0</v>
      </c>
      <c r="AT725" s="181">
        <v>3</v>
      </c>
      <c r="AU725" s="188">
        <v>0</v>
      </c>
      <c r="AV725" s="188">
        <v>0</v>
      </c>
      <c r="AW725" s="188" t="s">
        <v>797</v>
      </c>
      <c r="AX725" s="95" t="s">
        <v>897</v>
      </c>
      <c r="AY725" s="96" t="e">
        <v>#VALUE!</v>
      </c>
      <c r="AZ725" s="97">
        <v>0</v>
      </c>
    </row>
    <row r="726" spans="3:52" ht="15" customHeight="1" x14ac:dyDescent="0.25">
      <c r="C726" s="90">
        <f t="shared" si="222"/>
        <v>586</v>
      </c>
      <c r="D726" s="3" t="s">
        <v>402</v>
      </c>
      <c r="E726" s="225" t="str">
        <f>_xlfn.XLOOKUP(D726, '[1]Парный рейтинг'!$D$10:$D$826,'[1]Парный рейтинг'!$P$10:$P$826, "")</f>
        <v/>
      </c>
      <c r="F726" s="172" t="str">
        <f t="shared" si="225"/>
        <v/>
      </c>
      <c r="G726" s="207" t="e">
        <f t="shared" si="226"/>
        <v>#VALUE!</v>
      </c>
      <c r="H726" s="176" t="str">
        <f t="shared" si="224"/>
        <v/>
      </c>
      <c r="I726" s="27" t="str">
        <f t="shared" si="227"/>
        <v>3,0</v>
      </c>
      <c r="J726" s="208">
        <v>3</v>
      </c>
      <c r="K726" s="24" t="s">
        <v>797</v>
      </c>
      <c r="L726" s="2">
        <f t="shared" si="228"/>
        <v>0</v>
      </c>
      <c r="M726" s="5">
        <f t="shared" si="229"/>
        <v>3</v>
      </c>
      <c r="N726" s="196">
        <f t="shared" si="230"/>
        <v>0</v>
      </c>
      <c r="O726" s="196">
        <f t="shared" si="231"/>
        <v>0</v>
      </c>
      <c r="P726" s="17" t="str">
        <f t="shared" si="232"/>
        <v/>
      </c>
      <c r="Q726" s="16" t="str">
        <f t="shared" si="233"/>
        <v>n/a</v>
      </c>
      <c r="R726" s="10" t="e">
        <f t="shared" si="234"/>
        <v>#VALUE!</v>
      </c>
      <c r="S726" s="25">
        <f t="shared" si="235"/>
        <v>0</v>
      </c>
      <c r="T726" s="11">
        <f t="shared" si="236"/>
        <v>0</v>
      </c>
      <c r="U726" s="12" t="str">
        <f t="shared" si="237"/>
        <v xml:space="preserve"> </v>
      </c>
      <c r="V726" s="13">
        <f t="shared" si="238"/>
        <v>0</v>
      </c>
      <c r="W726" s="53">
        <f t="shared" si="239"/>
        <v>0</v>
      </c>
      <c r="X726" s="54">
        <f t="shared" si="240"/>
        <v>0</v>
      </c>
      <c r="Y726" s="15" t="str">
        <f t="shared" si="241"/>
        <v>-</v>
      </c>
      <c r="Z726" s="54" t="s">
        <v>797</v>
      </c>
      <c r="AA726" s="12">
        <v>0</v>
      </c>
      <c r="AB726" s="54" t="s">
        <v>797</v>
      </c>
      <c r="AC726" s="12">
        <v>0</v>
      </c>
      <c r="AD726" s="54" t="s">
        <v>797</v>
      </c>
      <c r="AE726" s="12">
        <v>0</v>
      </c>
      <c r="AF726" s="54" t="s">
        <v>797</v>
      </c>
      <c r="AG726" s="12">
        <v>0</v>
      </c>
      <c r="AH726" s="54" t="s">
        <v>797</v>
      </c>
      <c r="AI726" s="12">
        <v>0</v>
      </c>
      <c r="AJ726" s="54" t="s">
        <v>797</v>
      </c>
      <c r="AK726" s="12">
        <v>0</v>
      </c>
      <c r="AL726" s="54" t="s">
        <v>797</v>
      </c>
      <c r="AM726" s="12">
        <v>0</v>
      </c>
      <c r="AN726" s="54" t="s">
        <v>797</v>
      </c>
      <c r="AO726" s="12">
        <v>0</v>
      </c>
      <c r="AP726" s="183" t="s">
        <v>896</v>
      </c>
      <c r="AQ726" s="194">
        <v>3</v>
      </c>
      <c r="AR726" s="195" t="s">
        <v>797</v>
      </c>
      <c r="AS726" s="180">
        <v>0</v>
      </c>
      <c r="AT726" s="181">
        <v>3</v>
      </c>
      <c r="AU726" s="188">
        <v>0</v>
      </c>
      <c r="AV726" s="188">
        <v>0</v>
      </c>
      <c r="AW726" s="188" t="s">
        <v>797</v>
      </c>
      <c r="AX726" s="95" t="s">
        <v>897</v>
      </c>
      <c r="AY726" s="96" t="e">
        <v>#VALUE!</v>
      </c>
      <c r="AZ726" s="97">
        <v>0</v>
      </c>
    </row>
    <row r="727" spans="3:52" ht="15" customHeight="1" x14ac:dyDescent="0.25">
      <c r="C727" s="90">
        <f t="shared" si="222"/>
        <v>587</v>
      </c>
      <c r="D727" s="3" t="s">
        <v>690</v>
      </c>
      <c r="E727" s="225" t="str">
        <f>_xlfn.XLOOKUP(D727, '[1]Парный рейтинг'!$D$10:$D$826,'[1]Парный рейтинг'!$P$10:$P$826, "")</f>
        <v/>
      </c>
      <c r="F727" s="172" t="str">
        <f t="shared" si="225"/>
        <v/>
      </c>
      <c r="G727" s="207" t="e">
        <f t="shared" si="226"/>
        <v>#VALUE!</v>
      </c>
      <c r="H727" s="176" t="str">
        <f t="shared" si="224"/>
        <v/>
      </c>
      <c r="I727" s="27" t="str">
        <f t="shared" si="227"/>
        <v>3,0</v>
      </c>
      <c r="J727" s="208">
        <v>3</v>
      </c>
      <c r="K727" s="24" t="s">
        <v>797</v>
      </c>
      <c r="L727" s="2">
        <f t="shared" si="228"/>
        <v>0</v>
      </c>
      <c r="M727" s="5">
        <f t="shared" si="229"/>
        <v>3</v>
      </c>
      <c r="N727" s="196">
        <f t="shared" si="230"/>
        <v>0</v>
      </c>
      <c r="O727" s="196">
        <f t="shared" si="231"/>
        <v>0</v>
      </c>
      <c r="P727" s="17" t="str">
        <f t="shared" si="232"/>
        <v/>
      </c>
      <c r="Q727" s="16" t="str">
        <f t="shared" si="233"/>
        <v>n/a</v>
      </c>
      <c r="R727" s="10" t="e">
        <f t="shared" si="234"/>
        <v>#VALUE!</v>
      </c>
      <c r="S727" s="25">
        <f t="shared" si="235"/>
        <v>0</v>
      </c>
      <c r="T727" s="11">
        <f t="shared" si="236"/>
        <v>0</v>
      </c>
      <c r="U727" s="12" t="str">
        <f t="shared" si="237"/>
        <v xml:space="preserve"> </v>
      </c>
      <c r="V727" s="13">
        <f t="shared" si="238"/>
        <v>0</v>
      </c>
      <c r="W727" s="53">
        <f t="shared" si="239"/>
        <v>0</v>
      </c>
      <c r="X727" s="54">
        <f t="shared" si="240"/>
        <v>0</v>
      </c>
      <c r="Y727" s="15" t="str">
        <f t="shared" si="241"/>
        <v>-</v>
      </c>
      <c r="Z727" s="54" t="s">
        <v>797</v>
      </c>
      <c r="AA727" s="12">
        <v>0</v>
      </c>
      <c r="AB727" s="54" t="s">
        <v>797</v>
      </c>
      <c r="AC727" s="12">
        <v>0</v>
      </c>
      <c r="AD727" s="54" t="s">
        <v>797</v>
      </c>
      <c r="AE727" s="12">
        <v>0</v>
      </c>
      <c r="AF727" s="54" t="s">
        <v>797</v>
      </c>
      <c r="AG727" s="12">
        <v>0</v>
      </c>
      <c r="AH727" s="54" t="s">
        <v>797</v>
      </c>
      <c r="AI727" s="12">
        <v>0</v>
      </c>
      <c r="AJ727" s="54" t="s">
        <v>797</v>
      </c>
      <c r="AK727" s="12">
        <v>0</v>
      </c>
      <c r="AL727" s="54" t="s">
        <v>797</v>
      </c>
      <c r="AM727" s="12">
        <v>0</v>
      </c>
      <c r="AN727" s="54" t="s">
        <v>797</v>
      </c>
      <c r="AO727" s="12">
        <v>0</v>
      </c>
      <c r="AP727" s="183" t="s">
        <v>896</v>
      </c>
      <c r="AQ727" s="194">
        <v>3</v>
      </c>
      <c r="AR727" s="195" t="s">
        <v>797</v>
      </c>
      <c r="AS727" s="180">
        <v>0</v>
      </c>
      <c r="AT727" s="181">
        <v>3</v>
      </c>
      <c r="AU727" s="188">
        <v>0</v>
      </c>
      <c r="AV727" s="188">
        <v>0</v>
      </c>
      <c r="AW727" s="188" t="s">
        <v>797</v>
      </c>
      <c r="AX727" s="95" t="s">
        <v>897</v>
      </c>
      <c r="AY727" s="96" t="e">
        <v>#VALUE!</v>
      </c>
      <c r="AZ727" s="97">
        <v>0</v>
      </c>
    </row>
    <row r="728" spans="3:52" ht="15" customHeight="1" x14ac:dyDescent="0.25">
      <c r="C728" s="90">
        <f t="shared" si="222"/>
        <v>588</v>
      </c>
      <c r="D728" s="3" t="s">
        <v>691</v>
      </c>
      <c r="E728" s="225" t="str">
        <f>_xlfn.XLOOKUP(D728, '[1]Парный рейтинг'!$D$10:$D$826,'[1]Парный рейтинг'!$P$10:$P$826, "")</f>
        <v/>
      </c>
      <c r="F728" s="172" t="str">
        <f t="shared" si="225"/>
        <v/>
      </c>
      <c r="G728" s="207" t="e">
        <f t="shared" si="226"/>
        <v>#VALUE!</v>
      </c>
      <c r="H728" s="176" t="str">
        <f t="shared" si="224"/>
        <v/>
      </c>
      <c r="I728" s="27" t="str">
        <f t="shared" si="227"/>
        <v>3,0</v>
      </c>
      <c r="J728" s="208">
        <v>3</v>
      </c>
      <c r="K728" s="24" t="s">
        <v>797</v>
      </c>
      <c r="L728" s="2">
        <f t="shared" si="228"/>
        <v>0</v>
      </c>
      <c r="M728" s="5">
        <f t="shared" si="229"/>
        <v>3</v>
      </c>
      <c r="N728" s="196">
        <f t="shared" si="230"/>
        <v>0</v>
      </c>
      <c r="O728" s="196">
        <f t="shared" si="231"/>
        <v>0</v>
      </c>
      <c r="P728" s="17" t="str">
        <f t="shared" si="232"/>
        <v/>
      </c>
      <c r="Q728" s="16" t="str">
        <f t="shared" si="233"/>
        <v>n/a</v>
      </c>
      <c r="R728" s="10" t="e">
        <f t="shared" si="234"/>
        <v>#VALUE!</v>
      </c>
      <c r="S728" s="25">
        <f t="shared" si="235"/>
        <v>0</v>
      </c>
      <c r="T728" s="11">
        <f t="shared" si="236"/>
        <v>0</v>
      </c>
      <c r="U728" s="12" t="str">
        <f t="shared" si="237"/>
        <v xml:space="preserve"> </v>
      </c>
      <c r="V728" s="13">
        <f t="shared" si="238"/>
        <v>0</v>
      </c>
      <c r="W728" s="53">
        <f t="shared" si="239"/>
        <v>0</v>
      </c>
      <c r="X728" s="54">
        <f t="shared" si="240"/>
        <v>0</v>
      </c>
      <c r="Y728" s="15" t="str">
        <f t="shared" si="241"/>
        <v>-</v>
      </c>
      <c r="Z728" s="54" t="s">
        <v>797</v>
      </c>
      <c r="AA728" s="12">
        <v>0</v>
      </c>
      <c r="AB728" s="54" t="s">
        <v>797</v>
      </c>
      <c r="AC728" s="12">
        <v>0</v>
      </c>
      <c r="AD728" s="54" t="s">
        <v>797</v>
      </c>
      <c r="AE728" s="12">
        <v>0</v>
      </c>
      <c r="AF728" s="54" t="s">
        <v>797</v>
      </c>
      <c r="AG728" s="12">
        <v>0</v>
      </c>
      <c r="AH728" s="54" t="s">
        <v>797</v>
      </c>
      <c r="AI728" s="12">
        <v>0</v>
      </c>
      <c r="AJ728" s="54" t="s">
        <v>797</v>
      </c>
      <c r="AK728" s="12">
        <v>0</v>
      </c>
      <c r="AL728" s="54" t="s">
        <v>797</v>
      </c>
      <c r="AM728" s="12">
        <v>0</v>
      </c>
      <c r="AN728" s="54" t="s">
        <v>797</v>
      </c>
      <c r="AO728" s="12">
        <v>0</v>
      </c>
      <c r="AP728" s="183" t="s">
        <v>896</v>
      </c>
      <c r="AQ728" s="194">
        <v>3</v>
      </c>
      <c r="AR728" s="195" t="s">
        <v>797</v>
      </c>
      <c r="AS728" s="180">
        <v>0</v>
      </c>
      <c r="AT728" s="181">
        <v>3</v>
      </c>
      <c r="AU728" s="188">
        <v>0</v>
      </c>
      <c r="AV728" s="188">
        <v>0</v>
      </c>
      <c r="AW728" s="188" t="s">
        <v>797</v>
      </c>
      <c r="AX728" s="95" t="s">
        <v>897</v>
      </c>
      <c r="AY728" s="96" t="e">
        <v>#VALUE!</v>
      </c>
      <c r="AZ728" s="97">
        <v>0</v>
      </c>
    </row>
    <row r="729" spans="3:52" ht="15" customHeight="1" x14ac:dyDescent="0.25">
      <c r="C729" s="90">
        <f t="shared" si="222"/>
        <v>589</v>
      </c>
      <c r="D729" s="3" t="s">
        <v>387</v>
      </c>
      <c r="E729" s="225" t="str">
        <f>_xlfn.XLOOKUP(D729, '[1]Парный рейтинг'!$D$10:$D$826,'[1]Парный рейтинг'!$P$10:$P$826, "")</f>
        <v/>
      </c>
      <c r="F729" s="172" t="str">
        <f t="shared" si="225"/>
        <v/>
      </c>
      <c r="G729" s="207" t="e">
        <f t="shared" si="226"/>
        <v>#VALUE!</v>
      </c>
      <c r="H729" s="176" t="str">
        <f t="shared" si="224"/>
        <v/>
      </c>
      <c r="I729" s="27" t="str">
        <f t="shared" si="227"/>
        <v>3,0</v>
      </c>
      <c r="J729" s="208">
        <v>3</v>
      </c>
      <c r="K729" s="24" t="s">
        <v>797</v>
      </c>
      <c r="L729" s="2">
        <f t="shared" si="228"/>
        <v>0</v>
      </c>
      <c r="M729" s="5">
        <f t="shared" si="229"/>
        <v>3</v>
      </c>
      <c r="N729" s="196">
        <f t="shared" si="230"/>
        <v>0</v>
      </c>
      <c r="O729" s="196">
        <f t="shared" si="231"/>
        <v>0</v>
      </c>
      <c r="P729" s="17" t="str">
        <f t="shared" si="232"/>
        <v/>
      </c>
      <c r="Q729" s="16" t="str">
        <f t="shared" si="233"/>
        <v>n/a</v>
      </c>
      <c r="R729" s="10" t="e">
        <f t="shared" si="234"/>
        <v>#VALUE!</v>
      </c>
      <c r="S729" s="25">
        <f t="shared" si="235"/>
        <v>0</v>
      </c>
      <c r="T729" s="11">
        <f t="shared" si="236"/>
        <v>0</v>
      </c>
      <c r="U729" s="12" t="str">
        <f t="shared" si="237"/>
        <v xml:space="preserve"> </v>
      </c>
      <c r="V729" s="13">
        <f t="shared" si="238"/>
        <v>0</v>
      </c>
      <c r="W729" s="53">
        <f t="shared" si="239"/>
        <v>0</v>
      </c>
      <c r="X729" s="54">
        <f t="shared" si="240"/>
        <v>0</v>
      </c>
      <c r="Y729" s="15" t="str">
        <f t="shared" si="241"/>
        <v>-</v>
      </c>
      <c r="Z729" s="54" t="s">
        <v>797</v>
      </c>
      <c r="AA729" s="12">
        <v>0</v>
      </c>
      <c r="AB729" s="54" t="s">
        <v>797</v>
      </c>
      <c r="AC729" s="12">
        <v>0</v>
      </c>
      <c r="AD729" s="54" t="s">
        <v>797</v>
      </c>
      <c r="AE729" s="12">
        <v>0</v>
      </c>
      <c r="AF729" s="54" t="s">
        <v>797</v>
      </c>
      <c r="AG729" s="12">
        <v>0</v>
      </c>
      <c r="AH729" s="54" t="s">
        <v>797</v>
      </c>
      <c r="AI729" s="12">
        <v>0</v>
      </c>
      <c r="AJ729" s="54" t="s">
        <v>797</v>
      </c>
      <c r="AK729" s="12">
        <v>0</v>
      </c>
      <c r="AL729" s="54" t="s">
        <v>797</v>
      </c>
      <c r="AM729" s="12">
        <v>0</v>
      </c>
      <c r="AN729" s="54" t="s">
        <v>797</v>
      </c>
      <c r="AO729" s="12">
        <v>0</v>
      </c>
      <c r="AP729" s="183" t="s">
        <v>896</v>
      </c>
      <c r="AQ729" s="194">
        <v>3</v>
      </c>
      <c r="AR729" s="195" t="s">
        <v>797</v>
      </c>
      <c r="AS729" s="180">
        <v>0</v>
      </c>
      <c r="AT729" s="181">
        <v>3</v>
      </c>
      <c r="AU729" s="188">
        <v>0</v>
      </c>
      <c r="AV729" s="188">
        <v>0</v>
      </c>
      <c r="AW729" s="188" t="s">
        <v>797</v>
      </c>
      <c r="AX729" s="95" t="s">
        <v>897</v>
      </c>
      <c r="AY729" s="96" t="e">
        <v>#VALUE!</v>
      </c>
      <c r="AZ729" s="97">
        <v>0</v>
      </c>
    </row>
    <row r="730" spans="3:52" ht="15" customHeight="1" x14ac:dyDescent="0.25">
      <c r="C730" s="90">
        <f t="shared" si="222"/>
        <v>590</v>
      </c>
      <c r="D730" s="3" t="s">
        <v>692</v>
      </c>
      <c r="E730" s="225" t="str">
        <f>_xlfn.XLOOKUP(D730, '[1]Парный рейтинг'!$D$10:$D$826,'[1]Парный рейтинг'!$P$10:$P$826, "")</f>
        <v/>
      </c>
      <c r="F730" s="172" t="str">
        <f t="shared" si="225"/>
        <v/>
      </c>
      <c r="G730" s="207" t="e">
        <f t="shared" si="226"/>
        <v>#VALUE!</v>
      </c>
      <c r="H730" s="176" t="str">
        <f t="shared" si="224"/>
        <v/>
      </c>
      <c r="I730" s="27" t="str">
        <f t="shared" si="227"/>
        <v>3,0</v>
      </c>
      <c r="J730" s="208">
        <v>3</v>
      </c>
      <c r="K730" s="24" t="s">
        <v>797</v>
      </c>
      <c r="L730" s="2">
        <f t="shared" si="228"/>
        <v>0</v>
      </c>
      <c r="M730" s="5">
        <f t="shared" si="229"/>
        <v>3</v>
      </c>
      <c r="N730" s="196">
        <f t="shared" si="230"/>
        <v>0</v>
      </c>
      <c r="O730" s="196">
        <f t="shared" si="231"/>
        <v>0</v>
      </c>
      <c r="P730" s="17" t="str">
        <f t="shared" si="232"/>
        <v/>
      </c>
      <c r="Q730" s="16" t="str">
        <f t="shared" si="233"/>
        <v>n/a</v>
      </c>
      <c r="R730" s="10" t="e">
        <f t="shared" si="234"/>
        <v>#VALUE!</v>
      </c>
      <c r="S730" s="25">
        <f t="shared" si="235"/>
        <v>0</v>
      </c>
      <c r="T730" s="11">
        <f t="shared" si="236"/>
        <v>0</v>
      </c>
      <c r="U730" s="12" t="str">
        <f t="shared" si="237"/>
        <v xml:space="preserve"> </v>
      </c>
      <c r="V730" s="13">
        <f t="shared" si="238"/>
        <v>0</v>
      </c>
      <c r="W730" s="53">
        <f t="shared" si="239"/>
        <v>0</v>
      </c>
      <c r="X730" s="54">
        <f t="shared" si="240"/>
        <v>0</v>
      </c>
      <c r="Y730" s="15" t="str">
        <f t="shared" si="241"/>
        <v>-</v>
      </c>
      <c r="Z730" s="54" t="s">
        <v>797</v>
      </c>
      <c r="AA730" s="12">
        <v>0</v>
      </c>
      <c r="AB730" s="54" t="s">
        <v>797</v>
      </c>
      <c r="AC730" s="12">
        <v>0</v>
      </c>
      <c r="AD730" s="54" t="s">
        <v>797</v>
      </c>
      <c r="AE730" s="12">
        <v>0</v>
      </c>
      <c r="AF730" s="54" t="s">
        <v>797</v>
      </c>
      <c r="AG730" s="12">
        <v>0</v>
      </c>
      <c r="AH730" s="54" t="s">
        <v>797</v>
      </c>
      <c r="AI730" s="12">
        <v>0</v>
      </c>
      <c r="AJ730" s="54" t="s">
        <v>797</v>
      </c>
      <c r="AK730" s="12">
        <v>0</v>
      </c>
      <c r="AL730" s="54" t="s">
        <v>797</v>
      </c>
      <c r="AM730" s="12">
        <v>0</v>
      </c>
      <c r="AN730" s="54" t="s">
        <v>797</v>
      </c>
      <c r="AO730" s="12">
        <v>0</v>
      </c>
      <c r="AP730" s="183" t="s">
        <v>896</v>
      </c>
      <c r="AQ730" s="194">
        <v>3</v>
      </c>
      <c r="AR730" s="195" t="s">
        <v>797</v>
      </c>
      <c r="AS730" s="180">
        <v>0</v>
      </c>
      <c r="AT730" s="181">
        <v>3</v>
      </c>
      <c r="AU730" s="188">
        <v>0</v>
      </c>
      <c r="AV730" s="188">
        <v>0</v>
      </c>
      <c r="AW730" s="188" t="s">
        <v>797</v>
      </c>
      <c r="AX730" s="95" t="s">
        <v>897</v>
      </c>
      <c r="AY730" s="96" t="e">
        <v>#VALUE!</v>
      </c>
      <c r="AZ730" s="97">
        <v>0</v>
      </c>
    </row>
    <row r="731" spans="3:52" ht="15" customHeight="1" x14ac:dyDescent="0.25">
      <c r="C731" s="90">
        <f t="shared" si="222"/>
        <v>591</v>
      </c>
      <c r="D731" s="3" t="s">
        <v>494</v>
      </c>
      <c r="E731" s="225" t="str">
        <f>_xlfn.XLOOKUP(D731, '[1]Парный рейтинг'!$D$10:$D$826,'[1]Парный рейтинг'!$P$10:$P$826, "")</f>
        <v/>
      </c>
      <c r="F731" s="172" t="str">
        <f t="shared" si="225"/>
        <v/>
      </c>
      <c r="G731" s="207" t="e">
        <f t="shared" si="226"/>
        <v>#VALUE!</v>
      </c>
      <c r="H731" s="176" t="str">
        <f t="shared" si="224"/>
        <v/>
      </c>
      <c r="I731" s="27" t="str">
        <f t="shared" si="227"/>
        <v>3,0</v>
      </c>
      <c r="J731" s="208">
        <v>3</v>
      </c>
      <c r="K731" s="24" t="s">
        <v>797</v>
      </c>
      <c r="L731" s="2">
        <f t="shared" si="228"/>
        <v>0</v>
      </c>
      <c r="M731" s="5">
        <f t="shared" si="229"/>
        <v>3</v>
      </c>
      <c r="N731" s="196">
        <f t="shared" si="230"/>
        <v>0</v>
      </c>
      <c r="O731" s="196">
        <f t="shared" si="231"/>
        <v>0</v>
      </c>
      <c r="P731" s="17" t="str">
        <f t="shared" si="232"/>
        <v/>
      </c>
      <c r="Q731" s="16" t="str">
        <f t="shared" si="233"/>
        <v>n/a</v>
      </c>
      <c r="R731" s="10" t="e">
        <f t="shared" si="234"/>
        <v>#VALUE!</v>
      </c>
      <c r="S731" s="25">
        <f t="shared" si="235"/>
        <v>0</v>
      </c>
      <c r="T731" s="11">
        <f t="shared" si="236"/>
        <v>0</v>
      </c>
      <c r="U731" s="12" t="str">
        <f t="shared" si="237"/>
        <v xml:space="preserve"> </v>
      </c>
      <c r="V731" s="13">
        <f t="shared" si="238"/>
        <v>0</v>
      </c>
      <c r="W731" s="53">
        <f t="shared" si="239"/>
        <v>0</v>
      </c>
      <c r="X731" s="54">
        <f t="shared" si="240"/>
        <v>0</v>
      </c>
      <c r="Y731" s="15" t="str">
        <f t="shared" si="241"/>
        <v>-</v>
      </c>
      <c r="Z731" s="54" t="s">
        <v>797</v>
      </c>
      <c r="AA731" s="12">
        <v>0</v>
      </c>
      <c r="AB731" s="54" t="s">
        <v>797</v>
      </c>
      <c r="AC731" s="12">
        <v>0</v>
      </c>
      <c r="AD731" s="54" t="s">
        <v>797</v>
      </c>
      <c r="AE731" s="12">
        <v>0</v>
      </c>
      <c r="AF731" s="54" t="s">
        <v>797</v>
      </c>
      <c r="AG731" s="12">
        <v>0</v>
      </c>
      <c r="AH731" s="54" t="s">
        <v>797</v>
      </c>
      <c r="AI731" s="12">
        <v>0</v>
      </c>
      <c r="AJ731" s="54" t="s">
        <v>797</v>
      </c>
      <c r="AK731" s="12">
        <v>0</v>
      </c>
      <c r="AL731" s="54" t="s">
        <v>797</v>
      </c>
      <c r="AM731" s="12">
        <v>0</v>
      </c>
      <c r="AN731" s="54" t="s">
        <v>797</v>
      </c>
      <c r="AO731" s="12">
        <v>0</v>
      </c>
      <c r="AP731" s="183" t="s">
        <v>896</v>
      </c>
      <c r="AQ731" s="194">
        <v>3</v>
      </c>
      <c r="AR731" s="195" t="s">
        <v>797</v>
      </c>
      <c r="AS731" s="180">
        <v>0</v>
      </c>
      <c r="AT731" s="181">
        <v>3</v>
      </c>
      <c r="AU731" s="188">
        <v>0</v>
      </c>
      <c r="AV731" s="188">
        <v>0</v>
      </c>
      <c r="AW731" s="188" t="s">
        <v>797</v>
      </c>
      <c r="AX731" s="95" t="s">
        <v>897</v>
      </c>
      <c r="AY731" s="96" t="e">
        <v>#VALUE!</v>
      </c>
      <c r="AZ731" s="97">
        <v>0</v>
      </c>
    </row>
    <row r="732" spans="3:52" ht="15" customHeight="1" x14ac:dyDescent="0.25">
      <c r="C732" s="90">
        <f t="shared" si="222"/>
        <v>592</v>
      </c>
      <c r="D732" s="3" t="s">
        <v>693</v>
      </c>
      <c r="E732" s="225" t="str">
        <f>_xlfn.XLOOKUP(D732, '[1]Парный рейтинг'!$D$10:$D$826,'[1]Парный рейтинг'!$P$10:$P$826, "")</f>
        <v/>
      </c>
      <c r="F732" s="172" t="str">
        <f t="shared" si="225"/>
        <v/>
      </c>
      <c r="G732" s="207" t="e">
        <f t="shared" si="226"/>
        <v>#VALUE!</v>
      </c>
      <c r="H732" s="176" t="str">
        <f t="shared" si="224"/>
        <v/>
      </c>
      <c r="I732" s="27" t="str">
        <f t="shared" si="227"/>
        <v>3,0</v>
      </c>
      <c r="J732" s="208">
        <v>3</v>
      </c>
      <c r="K732" s="24" t="s">
        <v>797</v>
      </c>
      <c r="L732" s="2">
        <f t="shared" si="228"/>
        <v>0</v>
      </c>
      <c r="M732" s="5">
        <f t="shared" si="229"/>
        <v>3</v>
      </c>
      <c r="N732" s="196">
        <f t="shared" si="230"/>
        <v>0</v>
      </c>
      <c r="O732" s="196">
        <f t="shared" si="231"/>
        <v>0</v>
      </c>
      <c r="P732" s="17" t="str">
        <f t="shared" si="232"/>
        <v/>
      </c>
      <c r="Q732" s="16" t="str">
        <f t="shared" si="233"/>
        <v>n/a</v>
      </c>
      <c r="R732" s="10" t="e">
        <f t="shared" si="234"/>
        <v>#VALUE!</v>
      </c>
      <c r="S732" s="25">
        <f t="shared" si="235"/>
        <v>0</v>
      </c>
      <c r="T732" s="11">
        <f t="shared" si="236"/>
        <v>0</v>
      </c>
      <c r="U732" s="12" t="str">
        <f t="shared" si="237"/>
        <v xml:space="preserve"> </v>
      </c>
      <c r="V732" s="13">
        <f t="shared" si="238"/>
        <v>0</v>
      </c>
      <c r="W732" s="53">
        <f t="shared" si="239"/>
        <v>0</v>
      </c>
      <c r="X732" s="54">
        <f t="shared" si="240"/>
        <v>0</v>
      </c>
      <c r="Y732" s="15" t="str">
        <f t="shared" si="241"/>
        <v>-</v>
      </c>
      <c r="Z732" s="54" t="s">
        <v>797</v>
      </c>
      <c r="AA732" s="12">
        <v>0</v>
      </c>
      <c r="AB732" s="54" t="s">
        <v>797</v>
      </c>
      <c r="AC732" s="12">
        <v>0</v>
      </c>
      <c r="AD732" s="54" t="s">
        <v>797</v>
      </c>
      <c r="AE732" s="12">
        <v>0</v>
      </c>
      <c r="AF732" s="54" t="s">
        <v>797</v>
      </c>
      <c r="AG732" s="12">
        <v>0</v>
      </c>
      <c r="AH732" s="54" t="s">
        <v>797</v>
      </c>
      <c r="AI732" s="12">
        <v>0</v>
      </c>
      <c r="AJ732" s="54" t="s">
        <v>797</v>
      </c>
      <c r="AK732" s="12">
        <v>0</v>
      </c>
      <c r="AL732" s="54" t="s">
        <v>797</v>
      </c>
      <c r="AM732" s="12">
        <v>0</v>
      </c>
      <c r="AN732" s="54" t="s">
        <v>797</v>
      </c>
      <c r="AO732" s="12">
        <v>0</v>
      </c>
      <c r="AP732" s="183" t="s">
        <v>896</v>
      </c>
      <c r="AQ732" s="194">
        <v>3</v>
      </c>
      <c r="AR732" s="195" t="s">
        <v>797</v>
      </c>
      <c r="AS732" s="180">
        <v>0</v>
      </c>
      <c r="AT732" s="181">
        <v>3</v>
      </c>
      <c r="AU732" s="188">
        <v>0</v>
      </c>
      <c r="AV732" s="188">
        <v>0</v>
      </c>
      <c r="AW732" s="188" t="s">
        <v>797</v>
      </c>
      <c r="AX732" s="95" t="s">
        <v>897</v>
      </c>
      <c r="AY732" s="96" t="e">
        <v>#VALUE!</v>
      </c>
      <c r="AZ732" s="97">
        <v>0</v>
      </c>
    </row>
    <row r="733" spans="3:52" ht="15" customHeight="1" x14ac:dyDescent="0.25">
      <c r="C733" s="90">
        <f t="shared" ref="C733:C796" si="242">C732+1</f>
        <v>593</v>
      </c>
      <c r="D733" s="3" t="s">
        <v>694</v>
      </c>
      <c r="E733" s="225" t="str">
        <f>_xlfn.XLOOKUP(D733, '[1]Парный рейтинг'!$D$10:$D$826,'[1]Парный рейтинг'!$P$10:$P$826, "")</f>
        <v/>
      </c>
      <c r="F733" s="172" t="str">
        <f t="shared" si="225"/>
        <v/>
      </c>
      <c r="G733" s="207" t="e">
        <f t="shared" si="226"/>
        <v>#VALUE!</v>
      </c>
      <c r="H733" s="176" t="str">
        <f t="shared" si="224"/>
        <v/>
      </c>
      <c r="I733" s="27" t="str">
        <f t="shared" si="227"/>
        <v>3,0</v>
      </c>
      <c r="J733" s="208">
        <v>3</v>
      </c>
      <c r="K733" s="24" t="s">
        <v>797</v>
      </c>
      <c r="L733" s="2">
        <f t="shared" si="228"/>
        <v>0</v>
      </c>
      <c r="M733" s="5">
        <f t="shared" si="229"/>
        <v>3</v>
      </c>
      <c r="N733" s="196">
        <f t="shared" si="230"/>
        <v>0</v>
      </c>
      <c r="O733" s="196">
        <f t="shared" si="231"/>
        <v>0</v>
      </c>
      <c r="P733" s="17" t="str">
        <f t="shared" si="232"/>
        <v/>
      </c>
      <c r="Q733" s="16" t="str">
        <f t="shared" si="233"/>
        <v>n/a</v>
      </c>
      <c r="R733" s="10" t="e">
        <f t="shared" si="234"/>
        <v>#VALUE!</v>
      </c>
      <c r="S733" s="25">
        <f t="shared" si="235"/>
        <v>0</v>
      </c>
      <c r="T733" s="11">
        <f t="shared" si="236"/>
        <v>0</v>
      </c>
      <c r="U733" s="12" t="str">
        <f t="shared" si="237"/>
        <v xml:space="preserve"> </v>
      </c>
      <c r="V733" s="13">
        <f t="shared" si="238"/>
        <v>0</v>
      </c>
      <c r="W733" s="53">
        <f t="shared" si="239"/>
        <v>0</v>
      </c>
      <c r="X733" s="54">
        <f t="shared" si="240"/>
        <v>0</v>
      </c>
      <c r="Y733" s="15" t="str">
        <f t="shared" si="241"/>
        <v>-</v>
      </c>
      <c r="Z733" s="54" t="s">
        <v>797</v>
      </c>
      <c r="AA733" s="12">
        <v>0</v>
      </c>
      <c r="AB733" s="54" t="s">
        <v>797</v>
      </c>
      <c r="AC733" s="12">
        <v>0</v>
      </c>
      <c r="AD733" s="54" t="s">
        <v>797</v>
      </c>
      <c r="AE733" s="12">
        <v>0</v>
      </c>
      <c r="AF733" s="54" t="s">
        <v>797</v>
      </c>
      <c r="AG733" s="12">
        <v>0</v>
      </c>
      <c r="AH733" s="54" t="s">
        <v>797</v>
      </c>
      <c r="AI733" s="12">
        <v>0</v>
      </c>
      <c r="AJ733" s="54" t="s">
        <v>797</v>
      </c>
      <c r="AK733" s="12">
        <v>0</v>
      </c>
      <c r="AL733" s="54" t="s">
        <v>797</v>
      </c>
      <c r="AM733" s="12">
        <v>0</v>
      </c>
      <c r="AN733" s="54" t="s">
        <v>797</v>
      </c>
      <c r="AO733" s="12">
        <v>0</v>
      </c>
      <c r="AP733" s="183" t="s">
        <v>896</v>
      </c>
      <c r="AQ733" s="194">
        <v>3</v>
      </c>
      <c r="AR733" s="195" t="s">
        <v>797</v>
      </c>
      <c r="AS733" s="180">
        <v>0</v>
      </c>
      <c r="AT733" s="181">
        <v>3</v>
      </c>
      <c r="AU733" s="188">
        <v>0</v>
      </c>
      <c r="AV733" s="188">
        <v>0</v>
      </c>
      <c r="AW733" s="188" t="s">
        <v>797</v>
      </c>
      <c r="AX733" s="95" t="s">
        <v>897</v>
      </c>
      <c r="AY733" s="96" t="e">
        <v>#VALUE!</v>
      </c>
      <c r="AZ733" s="97">
        <v>0</v>
      </c>
    </row>
    <row r="734" spans="3:52" ht="15" customHeight="1" x14ac:dyDescent="0.25">
      <c r="C734" s="90">
        <f t="shared" si="242"/>
        <v>594</v>
      </c>
      <c r="D734" s="3" t="s">
        <v>431</v>
      </c>
      <c r="E734" s="225" t="str">
        <f>_xlfn.XLOOKUP(D734, '[1]Парный рейтинг'!$D$10:$D$826,'[1]Парный рейтинг'!$P$10:$P$826, "")</f>
        <v/>
      </c>
      <c r="F734" s="172" t="str">
        <f t="shared" si="225"/>
        <v/>
      </c>
      <c r="G734" s="207" t="e">
        <f t="shared" si="226"/>
        <v>#VALUE!</v>
      </c>
      <c r="H734" s="176" t="str">
        <f t="shared" si="224"/>
        <v/>
      </c>
      <c r="I734" s="27" t="str">
        <f t="shared" si="227"/>
        <v>3,0</v>
      </c>
      <c r="J734" s="208">
        <v>3</v>
      </c>
      <c r="K734" s="24" t="s">
        <v>797</v>
      </c>
      <c r="L734" s="2">
        <f t="shared" si="228"/>
        <v>0</v>
      </c>
      <c r="M734" s="5">
        <f t="shared" si="229"/>
        <v>3</v>
      </c>
      <c r="N734" s="196">
        <f t="shared" si="230"/>
        <v>0</v>
      </c>
      <c r="O734" s="196">
        <f t="shared" si="231"/>
        <v>0</v>
      </c>
      <c r="P734" s="17" t="str">
        <f t="shared" si="232"/>
        <v/>
      </c>
      <c r="Q734" s="16" t="str">
        <f t="shared" si="233"/>
        <v>n/a</v>
      </c>
      <c r="R734" s="10" t="e">
        <f t="shared" si="234"/>
        <v>#VALUE!</v>
      </c>
      <c r="S734" s="25">
        <f t="shared" si="235"/>
        <v>0</v>
      </c>
      <c r="T734" s="11">
        <f t="shared" si="236"/>
        <v>0</v>
      </c>
      <c r="U734" s="12" t="str">
        <f t="shared" si="237"/>
        <v xml:space="preserve"> </v>
      </c>
      <c r="V734" s="13">
        <f t="shared" si="238"/>
        <v>0</v>
      </c>
      <c r="W734" s="53">
        <f t="shared" si="239"/>
        <v>0</v>
      </c>
      <c r="X734" s="54">
        <f t="shared" si="240"/>
        <v>0</v>
      </c>
      <c r="Y734" s="15" t="str">
        <f t="shared" si="241"/>
        <v>-</v>
      </c>
      <c r="Z734" s="54" t="s">
        <v>797</v>
      </c>
      <c r="AA734" s="12">
        <v>0</v>
      </c>
      <c r="AB734" s="54" t="s">
        <v>797</v>
      </c>
      <c r="AC734" s="12">
        <v>0</v>
      </c>
      <c r="AD734" s="54" t="s">
        <v>797</v>
      </c>
      <c r="AE734" s="12">
        <v>0</v>
      </c>
      <c r="AF734" s="54" t="s">
        <v>797</v>
      </c>
      <c r="AG734" s="12">
        <v>0</v>
      </c>
      <c r="AH734" s="54" t="s">
        <v>797</v>
      </c>
      <c r="AI734" s="12">
        <v>0</v>
      </c>
      <c r="AJ734" s="54" t="s">
        <v>797</v>
      </c>
      <c r="AK734" s="12">
        <v>0</v>
      </c>
      <c r="AL734" s="54" t="s">
        <v>797</v>
      </c>
      <c r="AM734" s="12">
        <v>0</v>
      </c>
      <c r="AN734" s="54" t="s">
        <v>797</v>
      </c>
      <c r="AO734" s="12">
        <v>0</v>
      </c>
      <c r="AP734" s="183" t="s">
        <v>896</v>
      </c>
      <c r="AQ734" s="194">
        <v>3</v>
      </c>
      <c r="AR734" s="195" t="s">
        <v>797</v>
      </c>
      <c r="AS734" s="180">
        <v>0</v>
      </c>
      <c r="AT734" s="181">
        <v>3</v>
      </c>
      <c r="AU734" s="188">
        <v>0</v>
      </c>
      <c r="AV734" s="188">
        <v>0</v>
      </c>
      <c r="AW734" s="188" t="s">
        <v>797</v>
      </c>
      <c r="AX734" s="95" t="s">
        <v>897</v>
      </c>
      <c r="AY734" s="96" t="e">
        <v>#VALUE!</v>
      </c>
      <c r="AZ734" s="97">
        <v>0</v>
      </c>
    </row>
    <row r="735" spans="3:52" ht="15" customHeight="1" x14ac:dyDescent="0.25">
      <c r="C735" s="90">
        <f t="shared" si="242"/>
        <v>595</v>
      </c>
      <c r="D735" s="3" t="s">
        <v>356</v>
      </c>
      <c r="E735" s="225" t="str">
        <f>_xlfn.XLOOKUP(D735, '[1]Парный рейтинг'!$D$10:$D$826,'[1]Парный рейтинг'!$P$10:$P$826, "")</f>
        <v/>
      </c>
      <c r="F735" s="172" t="str">
        <f t="shared" si="225"/>
        <v/>
      </c>
      <c r="G735" s="207" t="e">
        <f t="shared" si="226"/>
        <v>#VALUE!</v>
      </c>
      <c r="H735" s="176" t="str">
        <f t="shared" ref="H735:H766" si="243">IF(ISNUMBER(SEARCH("~*", F735)), "*", "")</f>
        <v/>
      </c>
      <c r="I735" s="27" t="str">
        <f t="shared" si="227"/>
        <v>3,0</v>
      </c>
      <c r="J735" s="208">
        <v>3</v>
      </c>
      <c r="K735" s="24" t="s">
        <v>797</v>
      </c>
      <c r="L735" s="2">
        <f t="shared" si="228"/>
        <v>0</v>
      </c>
      <c r="M735" s="5">
        <f t="shared" si="229"/>
        <v>3</v>
      </c>
      <c r="N735" s="196">
        <f t="shared" si="230"/>
        <v>0</v>
      </c>
      <c r="O735" s="196">
        <f t="shared" si="231"/>
        <v>0</v>
      </c>
      <c r="P735" s="17" t="str">
        <f t="shared" si="232"/>
        <v/>
      </c>
      <c r="Q735" s="16" t="str">
        <f t="shared" si="233"/>
        <v>n/a</v>
      </c>
      <c r="R735" s="10" t="e">
        <f t="shared" si="234"/>
        <v>#VALUE!</v>
      </c>
      <c r="S735" s="25">
        <f t="shared" si="235"/>
        <v>0</v>
      </c>
      <c r="T735" s="11">
        <f t="shared" si="236"/>
        <v>0</v>
      </c>
      <c r="U735" s="12" t="str">
        <f t="shared" si="237"/>
        <v xml:space="preserve"> </v>
      </c>
      <c r="V735" s="13">
        <f t="shared" si="238"/>
        <v>0</v>
      </c>
      <c r="W735" s="53">
        <f t="shared" si="239"/>
        <v>0</v>
      </c>
      <c r="X735" s="54">
        <f t="shared" si="240"/>
        <v>0</v>
      </c>
      <c r="Y735" s="15" t="str">
        <f t="shared" si="241"/>
        <v>-</v>
      </c>
      <c r="Z735" s="54" t="s">
        <v>797</v>
      </c>
      <c r="AA735" s="12">
        <v>0</v>
      </c>
      <c r="AB735" s="54" t="s">
        <v>797</v>
      </c>
      <c r="AC735" s="12">
        <v>0</v>
      </c>
      <c r="AD735" s="54" t="s">
        <v>797</v>
      </c>
      <c r="AE735" s="12">
        <v>0</v>
      </c>
      <c r="AF735" s="54" t="s">
        <v>797</v>
      </c>
      <c r="AG735" s="12">
        <v>0</v>
      </c>
      <c r="AH735" s="54" t="s">
        <v>797</v>
      </c>
      <c r="AI735" s="12">
        <v>0</v>
      </c>
      <c r="AJ735" s="54" t="s">
        <v>797</v>
      </c>
      <c r="AK735" s="12">
        <v>0</v>
      </c>
      <c r="AL735" s="54" t="s">
        <v>797</v>
      </c>
      <c r="AM735" s="12">
        <v>0</v>
      </c>
      <c r="AN735" s="54" t="s">
        <v>797</v>
      </c>
      <c r="AO735" s="12">
        <v>0</v>
      </c>
      <c r="AP735" s="183" t="s">
        <v>896</v>
      </c>
      <c r="AQ735" s="194">
        <v>3</v>
      </c>
      <c r="AR735" s="195" t="s">
        <v>797</v>
      </c>
      <c r="AS735" s="180">
        <v>0</v>
      </c>
      <c r="AT735" s="181">
        <v>3</v>
      </c>
      <c r="AU735" s="188">
        <v>0</v>
      </c>
      <c r="AV735" s="188">
        <v>0</v>
      </c>
      <c r="AW735" s="188" t="s">
        <v>797</v>
      </c>
      <c r="AX735" s="95" t="s">
        <v>897</v>
      </c>
      <c r="AY735" s="96" t="e">
        <v>#VALUE!</v>
      </c>
      <c r="AZ735" s="97">
        <v>0</v>
      </c>
    </row>
    <row r="736" spans="3:52" ht="15" customHeight="1" x14ac:dyDescent="0.25">
      <c r="C736" s="90">
        <f t="shared" si="242"/>
        <v>596</v>
      </c>
      <c r="D736" s="3" t="s">
        <v>695</v>
      </c>
      <c r="E736" s="225" t="str">
        <f>_xlfn.XLOOKUP(D736, '[1]Парный рейтинг'!$D$10:$D$826,'[1]Парный рейтинг'!$P$10:$P$826, "")</f>
        <v/>
      </c>
      <c r="F736" s="172" t="str">
        <f t="shared" si="225"/>
        <v/>
      </c>
      <c r="G736" s="207" t="e">
        <f t="shared" si="226"/>
        <v>#VALUE!</v>
      </c>
      <c r="H736" s="176" t="str">
        <f t="shared" si="243"/>
        <v/>
      </c>
      <c r="I736" s="27" t="str">
        <f t="shared" si="227"/>
        <v>3,0</v>
      </c>
      <c r="J736" s="208">
        <v>3</v>
      </c>
      <c r="K736" s="24" t="s">
        <v>797</v>
      </c>
      <c r="L736" s="2">
        <f t="shared" si="228"/>
        <v>0</v>
      </c>
      <c r="M736" s="5">
        <f t="shared" si="229"/>
        <v>3</v>
      </c>
      <c r="N736" s="196">
        <f t="shared" si="230"/>
        <v>0</v>
      </c>
      <c r="O736" s="196">
        <f t="shared" si="231"/>
        <v>0</v>
      </c>
      <c r="P736" s="17" t="str">
        <f t="shared" si="232"/>
        <v/>
      </c>
      <c r="Q736" s="16" t="str">
        <f t="shared" si="233"/>
        <v>n/a</v>
      </c>
      <c r="R736" s="10" t="e">
        <f t="shared" si="234"/>
        <v>#VALUE!</v>
      </c>
      <c r="S736" s="25">
        <f t="shared" si="235"/>
        <v>0</v>
      </c>
      <c r="T736" s="11">
        <f t="shared" si="236"/>
        <v>0</v>
      </c>
      <c r="U736" s="12" t="str">
        <f t="shared" si="237"/>
        <v xml:space="preserve"> </v>
      </c>
      <c r="V736" s="13">
        <f t="shared" si="238"/>
        <v>0</v>
      </c>
      <c r="W736" s="53">
        <f t="shared" si="239"/>
        <v>0</v>
      </c>
      <c r="X736" s="54">
        <f t="shared" si="240"/>
        <v>0</v>
      </c>
      <c r="Y736" s="15" t="str">
        <f t="shared" si="241"/>
        <v>-</v>
      </c>
      <c r="Z736" s="54" t="s">
        <v>797</v>
      </c>
      <c r="AA736" s="12">
        <v>0</v>
      </c>
      <c r="AB736" s="54" t="s">
        <v>797</v>
      </c>
      <c r="AC736" s="12">
        <v>0</v>
      </c>
      <c r="AD736" s="54" t="s">
        <v>797</v>
      </c>
      <c r="AE736" s="12">
        <v>0</v>
      </c>
      <c r="AF736" s="54" t="s">
        <v>797</v>
      </c>
      <c r="AG736" s="12">
        <v>0</v>
      </c>
      <c r="AH736" s="54" t="s">
        <v>797</v>
      </c>
      <c r="AI736" s="12">
        <v>0</v>
      </c>
      <c r="AJ736" s="54" t="s">
        <v>797</v>
      </c>
      <c r="AK736" s="12">
        <v>0</v>
      </c>
      <c r="AL736" s="54" t="s">
        <v>797</v>
      </c>
      <c r="AM736" s="12">
        <v>0</v>
      </c>
      <c r="AN736" s="54" t="s">
        <v>797</v>
      </c>
      <c r="AO736" s="12">
        <v>0</v>
      </c>
      <c r="AP736" s="183" t="s">
        <v>896</v>
      </c>
      <c r="AQ736" s="194">
        <v>3</v>
      </c>
      <c r="AR736" s="195" t="s">
        <v>797</v>
      </c>
      <c r="AS736" s="180">
        <v>0</v>
      </c>
      <c r="AT736" s="181">
        <v>3</v>
      </c>
      <c r="AU736" s="188">
        <v>0</v>
      </c>
      <c r="AV736" s="188">
        <v>0</v>
      </c>
      <c r="AW736" s="188" t="s">
        <v>797</v>
      </c>
      <c r="AX736" s="95" t="s">
        <v>897</v>
      </c>
      <c r="AY736" s="96" t="e">
        <v>#VALUE!</v>
      </c>
      <c r="AZ736" s="97">
        <v>0</v>
      </c>
    </row>
    <row r="737" spans="3:52" ht="15" customHeight="1" x14ac:dyDescent="0.25">
      <c r="C737" s="90">
        <f t="shared" si="242"/>
        <v>597</v>
      </c>
      <c r="D737" s="3" t="s">
        <v>384</v>
      </c>
      <c r="E737" s="225" t="str">
        <f>_xlfn.XLOOKUP(D737, '[1]Парный рейтинг'!$D$10:$D$826,'[1]Парный рейтинг'!$P$10:$P$826, "")</f>
        <v/>
      </c>
      <c r="F737" s="172" t="str">
        <f t="shared" si="225"/>
        <v/>
      </c>
      <c r="G737" s="207" t="e">
        <f t="shared" si="226"/>
        <v>#VALUE!</v>
      </c>
      <c r="H737" s="176" t="str">
        <f t="shared" si="243"/>
        <v/>
      </c>
      <c r="I737" s="27" t="str">
        <f t="shared" si="227"/>
        <v>3,0</v>
      </c>
      <c r="J737" s="208">
        <v>3</v>
      </c>
      <c r="K737" s="24" t="s">
        <v>797</v>
      </c>
      <c r="L737" s="2">
        <f t="shared" si="228"/>
        <v>0</v>
      </c>
      <c r="M737" s="5">
        <f t="shared" si="229"/>
        <v>3</v>
      </c>
      <c r="N737" s="196">
        <f t="shared" si="230"/>
        <v>0</v>
      </c>
      <c r="O737" s="196">
        <f t="shared" si="231"/>
        <v>0</v>
      </c>
      <c r="P737" s="17" t="str">
        <f t="shared" si="232"/>
        <v/>
      </c>
      <c r="Q737" s="16" t="str">
        <f t="shared" si="233"/>
        <v>n/a</v>
      </c>
      <c r="R737" s="10" t="e">
        <f t="shared" si="234"/>
        <v>#VALUE!</v>
      </c>
      <c r="S737" s="25">
        <f t="shared" si="235"/>
        <v>0</v>
      </c>
      <c r="T737" s="11">
        <f t="shared" si="236"/>
        <v>0</v>
      </c>
      <c r="U737" s="12" t="str">
        <f t="shared" si="237"/>
        <v xml:space="preserve"> </v>
      </c>
      <c r="V737" s="13">
        <f t="shared" si="238"/>
        <v>0</v>
      </c>
      <c r="W737" s="53">
        <f t="shared" si="239"/>
        <v>0</v>
      </c>
      <c r="X737" s="54">
        <f t="shared" si="240"/>
        <v>0</v>
      </c>
      <c r="Y737" s="15" t="str">
        <f t="shared" si="241"/>
        <v>-</v>
      </c>
      <c r="Z737" s="54" t="s">
        <v>797</v>
      </c>
      <c r="AA737" s="12">
        <v>0</v>
      </c>
      <c r="AB737" s="54" t="s">
        <v>797</v>
      </c>
      <c r="AC737" s="12">
        <v>0</v>
      </c>
      <c r="AD737" s="54" t="s">
        <v>797</v>
      </c>
      <c r="AE737" s="12">
        <v>0</v>
      </c>
      <c r="AF737" s="54" t="s">
        <v>797</v>
      </c>
      <c r="AG737" s="12">
        <v>0</v>
      </c>
      <c r="AH737" s="54" t="s">
        <v>797</v>
      </c>
      <c r="AI737" s="12">
        <v>0</v>
      </c>
      <c r="AJ737" s="54" t="s">
        <v>797</v>
      </c>
      <c r="AK737" s="12">
        <v>0</v>
      </c>
      <c r="AL737" s="54" t="s">
        <v>797</v>
      </c>
      <c r="AM737" s="12">
        <v>0</v>
      </c>
      <c r="AN737" s="54" t="s">
        <v>797</v>
      </c>
      <c r="AO737" s="12">
        <v>0</v>
      </c>
      <c r="AP737" s="183" t="s">
        <v>896</v>
      </c>
      <c r="AQ737" s="194">
        <v>3</v>
      </c>
      <c r="AR737" s="195" t="s">
        <v>797</v>
      </c>
      <c r="AS737" s="180">
        <v>0</v>
      </c>
      <c r="AT737" s="181">
        <v>3</v>
      </c>
      <c r="AU737" s="188">
        <v>0</v>
      </c>
      <c r="AV737" s="188">
        <v>0</v>
      </c>
      <c r="AW737" s="188" t="s">
        <v>797</v>
      </c>
      <c r="AX737" s="95" t="s">
        <v>897</v>
      </c>
      <c r="AY737" s="96" t="e">
        <v>#VALUE!</v>
      </c>
      <c r="AZ737" s="97">
        <v>0</v>
      </c>
    </row>
    <row r="738" spans="3:52" ht="15" customHeight="1" x14ac:dyDescent="0.25">
      <c r="C738" s="90">
        <f t="shared" si="242"/>
        <v>598</v>
      </c>
      <c r="D738" s="3" t="s">
        <v>696</v>
      </c>
      <c r="E738" s="225" t="str">
        <f>_xlfn.XLOOKUP(D738, '[1]Парный рейтинг'!$D$10:$D$826,'[1]Парный рейтинг'!$P$10:$P$826, "")</f>
        <v/>
      </c>
      <c r="F738" s="172" t="str">
        <f t="shared" si="225"/>
        <v/>
      </c>
      <c r="G738" s="207" t="e">
        <f t="shared" si="226"/>
        <v>#VALUE!</v>
      </c>
      <c r="H738" s="176" t="str">
        <f t="shared" si="243"/>
        <v/>
      </c>
      <c r="I738" s="27" t="str">
        <f t="shared" si="227"/>
        <v>3,0</v>
      </c>
      <c r="J738" s="208">
        <v>3</v>
      </c>
      <c r="K738" s="24" t="s">
        <v>797</v>
      </c>
      <c r="L738" s="2">
        <f t="shared" si="228"/>
        <v>0</v>
      </c>
      <c r="M738" s="5">
        <f t="shared" si="229"/>
        <v>3</v>
      </c>
      <c r="N738" s="196">
        <f t="shared" si="230"/>
        <v>0</v>
      </c>
      <c r="O738" s="196">
        <f t="shared" si="231"/>
        <v>0</v>
      </c>
      <c r="P738" s="17" t="str">
        <f t="shared" si="232"/>
        <v/>
      </c>
      <c r="Q738" s="16" t="str">
        <f t="shared" si="233"/>
        <v>n/a</v>
      </c>
      <c r="R738" s="10" t="e">
        <f t="shared" si="234"/>
        <v>#VALUE!</v>
      </c>
      <c r="S738" s="25">
        <f t="shared" si="235"/>
        <v>0</v>
      </c>
      <c r="T738" s="11">
        <f t="shared" si="236"/>
        <v>0</v>
      </c>
      <c r="U738" s="12" t="str">
        <f t="shared" si="237"/>
        <v xml:space="preserve"> </v>
      </c>
      <c r="V738" s="13">
        <f t="shared" si="238"/>
        <v>0</v>
      </c>
      <c r="W738" s="53">
        <f t="shared" si="239"/>
        <v>0</v>
      </c>
      <c r="X738" s="54">
        <f t="shared" si="240"/>
        <v>0</v>
      </c>
      <c r="Y738" s="15" t="str">
        <f t="shared" si="241"/>
        <v>-</v>
      </c>
      <c r="Z738" s="54" t="s">
        <v>797</v>
      </c>
      <c r="AA738" s="12">
        <v>0</v>
      </c>
      <c r="AB738" s="54" t="s">
        <v>797</v>
      </c>
      <c r="AC738" s="12">
        <v>0</v>
      </c>
      <c r="AD738" s="54" t="s">
        <v>797</v>
      </c>
      <c r="AE738" s="12">
        <v>0</v>
      </c>
      <c r="AF738" s="54" t="s">
        <v>797</v>
      </c>
      <c r="AG738" s="12">
        <v>0</v>
      </c>
      <c r="AH738" s="54" t="s">
        <v>797</v>
      </c>
      <c r="AI738" s="12">
        <v>0</v>
      </c>
      <c r="AJ738" s="54" t="s">
        <v>797</v>
      </c>
      <c r="AK738" s="12">
        <v>0</v>
      </c>
      <c r="AL738" s="54" t="s">
        <v>797</v>
      </c>
      <c r="AM738" s="12">
        <v>0</v>
      </c>
      <c r="AN738" s="54" t="s">
        <v>797</v>
      </c>
      <c r="AO738" s="12">
        <v>0</v>
      </c>
      <c r="AP738" s="183" t="s">
        <v>896</v>
      </c>
      <c r="AQ738" s="194">
        <v>3</v>
      </c>
      <c r="AR738" s="195" t="s">
        <v>797</v>
      </c>
      <c r="AS738" s="180">
        <v>0</v>
      </c>
      <c r="AT738" s="181">
        <v>3</v>
      </c>
      <c r="AU738" s="188">
        <v>0</v>
      </c>
      <c r="AV738" s="188">
        <v>0</v>
      </c>
      <c r="AW738" s="188" t="s">
        <v>797</v>
      </c>
      <c r="AX738" s="95" t="s">
        <v>897</v>
      </c>
      <c r="AY738" s="96" t="e">
        <v>#VALUE!</v>
      </c>
      <c r="AZ738" s="97">
        <v>0</v>
      </c>
    </row>
    <row r="739" spans="3:52" ht="15" customHeight="1" x14ac:dyDescent="0.25">
      <c r="C739" s="90">
        <f t="shared" si="242"/>
        <v>599</v>
      </c>
      <c r="D739" s="3" t="s">
        <v>697</v>
      </c>
      <c r="E739" s="225" t="str">
        <f>_xlfn.XLOOKUP(D739, '[1]Парный рейтинг'!$D$10:$D$826,'[1]Парный рейтинг'!$P$10:$P$826, "")</f>
        <v/>
      </c>
      <c r="F739" s="172" t="str">
        <f t="shared" si="225"/>
        <v/>
      </c>
      <c r="G739" s="207" t="e">
        <f t="shared" si="226"/>
        <v>#VALUE!</v>
      </c>
      <c r="H739" s="176" t="str">
        <f t="shared" si="243"/>
        <v/>
      </c>
      <c r="I739" s="27" t="str">
        <f t="shared" si="227"/>
        <v>3,0</v>
      </c>
      <c r="J739" s="208">
        <v>3</v>
      </c>
      <c r="K739" s="24" t="s">
        <v>797</v>
      </c>
      <c r="L739" s="2">
        <f t="shared" si="228"/>
        <v>0</v>
      </c>
      <c r="M739" s="5">
        <f t="shared" si="229"/>
        <v>3</v>
      </c>
      <c r="N739" s="196">
        <f t="shared" si="230"/>
        <v>0</v>
      </c>
      <c r="O739" s="196">
        <f t="shared" si="231"/>
        <v>0</v>
      </c>
      <c r="P739" s="17" t="str">
        <f t="shared" si="232"/>
        <v/>
      </c>
      <c r="Q739" s="16" t="str">
        <f t="shared" si="233"/>
        <v>n/a</v>
      </c>
      <c r="R739" s="10" t="e">
        <f t="shared" si="234"/>
        <v>#VALUE!</v>
      </c>
      <c r="S739" s="25">
        <f t="shared" si="235"/>
        <v>0</v>
      </c>
      <c r="T739" s="11">
        <f t="shared" si="236"/>
        <v>0</v>
      </c>
      <c r="U739" s="12" t="str">
        <f t="shared" si="237"/>
        <v xml:space="preserve"> </v>
      </c>
      <c r="V739" s="13">
        <f t="shared" si="238"/>
        <v>0</v>
      </c>
      <c r="W739" s="53">
        <f t="shared" si="239"/>
        <v>0</v>
      </c>
      <c r="X739" s="54">
        <f t="shared" si="240"/>
        <v>0</v>
      </c>
      <c r="Y739" s="15" t="str">
        <f t="shared" si="241"/>
        <v>-</v>
      </c>
      <c r="Z739" s="54" t="s">
        <v>797</v>
      </c>
      <c r="AA739" s="12">
        <v>0</v>
      </c>
      <c r="AB739" s="54" t="s">
        <v>797</v>
      </c>
      <c r="AC739" s="12">
        <v>0</v>
      </c>
      <c r="AD739" s="54" t="s">
        <v>797</v>
      </c>
      <c r="AE739" s="12">
        <v>0</v>
      </c>
      <c r="AF739" s="54" t="s">
        <v>797</v>
      </c>
      <c r="AG739" s="12">
        <v>0</v>
      </c>
      <c r="AH739" s="54" t="s">
        <v>797</v>
      </c>
      <c r="AI739" s="12">
        <v>0</v>
      </c>
      <c r="AJ739" s="54" t="s">
        <v>797</v>
      </c>
      <c r="AK739" s="12">
        <v>0</v>
      </c>
      <c r="AL739" s="54" t="s">
        <v>797</v>
      </c>
      <c r="AM739" s="12">
        <v>0</v>
      </c>
      <c r="AN739" s="54" t="s">
        <v>797</v>
      </c>
      <c r="AO739" s="12">
        <v>0</v>
      </c>
      <c r="AP739" s="183" t="s">
        <v>896</v>
      </c>
      <c r="AQ739" s="194">
        <v>3</v>
      </c>
      <c r="AR739" s="195" t="s">
        <v>797</v>
      </c>
      <c r="AS739" s="180">
        <v>0</v>
      </c>
      <c r="AT739" s="181">
        <v>3</v>
      </c>
      <c r="AU739" s="188">
        <v>0</v>
      </c>
      <c r="AV739" s="188">
        <v>0</v>
      </c>
      <c r="AW739" s="188" t="s">
        <v>797</v>
      </c>
      <c r="AX739" s="95" t="s">
        <v>897</v>
      </c>
      <c r="AY739" s="96" t="e">
        <v>#VALUE!</v>
      </c>
      <c r="AZ739" s="97">
        <v>0</v>
      </c>
    </row>
    <row r="740" spans="3:52" ht="15" customHeight="1" x14ac:dyDescent="0.25">
      <c r="C740" s="90">
        <f t="shared" si="242"/>
        <v>600</v>
      </c>
      <c r="D740" s="3" t="s">
        <v>698</v>
      </c>
      <c r="E740" s="225" t="str">
        <f>_xlfn.XLOOKUP(D740, '[1]Парный рейтинг'!$D$10:$D$826,'[1]Парный рейтинг'!$P$10:$P$826, "")</f>
        <v/>
      </c>
      <c r="F740" s="172" t="str">
        <f t="shared" si="225"/>
        <v/>
      </c>
      <c r="G740" s="207" t="e">
        <f t="shared" si="226"/>
        <v>#VALUE!</v>
      </c>
      <c r="H740" s="176" t="str">
        <f t="shared" si="243"/>
        <v/>
      </c>
      <c r="I740" s="27" t="str">
        <f t="shared" si="227"/>
        <v>3,0</v>
      </c>
      <c r="J740" s="208">
        <v>3</v>
      </c>
      <c r="K740" s="24" t="s">
        <v>797</v>
      </c>
      <c r="L740" s="2">
        <f t="shared" si="228"/>
        <v>0</v>
      </c>
      <c r="M740" s="5">
        <f t="shared" si="229"/>
        <v>3</v>
      </c>
      <c r="N740" s="196">
        <f t="shared" si="230"/>
        <v>0</v>
      </c>
      <c r="O740" s="196">
        <f t="shared" si="231"/>
        <v>0</v>
      </c>
      <c r="P740" s="17" t="str">
        <f t="shared" si="232"/>
        <v/>
      </c>
      <c r="Q740" s="16" t="str">
        <f t="shared" si="233"/>
        <v>n/a</v>
      </c>
      <c r="R740" s="10" t="e">
        <f t="shared" si="234"/>
        <v>#VALUE!</v>
      </c>
      <c r="S740" s="25">
        <f t="shared" si="235"/>
        <v>0</v>
      </c>
      <c r="T740" s="11">
        <f t="shared" si="236"/>
        <v>0</v>
      </c>
      <c r="U740" s="12" t="str">
        <f t="shared" si="237"/>
        <v xml:space="preserve"> </v>
      </c>
      <c r="V740" s="13">
        <f t="shared" si="238"/>
        <v>0</v>
      </c>
      <c r="W740" s="53">
        <f t="shared" si="239"/>
        <v>0</v>
      </c>
      <c r="X740" s="54">
        <f t="shared" si="240"/>
        <v>0</v>
      </c>
      <c r="Y740" s="15" t="str">
        <f t="shared" si="241"/>
        <v>-</v>
      </c>
      <c r="Z740" s="54" t="s">
        <v>797</v>
      </c>
      <c r="AA740" s="12">
        <v>0</v>
      </c>
      <c r="AB740" s="54" t="s">
        <v>797</v>
      </c>
      <c r="AC740" s="12">
        <v>0</v>
      </c>
      <c r="AD740" s="54" t="s">
        <v>797</v>
      </c>
      <c r="AE740" s="12">
        <v>0</v>
      </c>
      <c r="AF740" s="54" t="s">
        <v>797</v>
      </c>
      <c r="AG740" s="12">
        <v>0</v>
      </c>
      <c r="AH740" s="54" t="s">
        <v>797</v>
      </c>
      <c r="AI740" s="12">
        <v>0</v>
      </c>
      <c r="AJ740" s="54" t="s">
        <v>797</v>
      </c>
      <c r="AK740" s="12">
        <v>0</v>
      </c>
      <c r="AL740" s="54" t="s">
        <v>797</v>
      </c>
      <c r="AM740" s="12">
        <v>0</v>
      </c>
      <c r="AN740" s="54" t="s">
        <v>797</v>
      </c>
      <c r="AO740" s="12">
        <v>0</v>
      </c>
      <c r="AP740" s="183" t="s">
        <v>896</v>
      </c>
      <c r="AQ740" s="194">
        <v>3</v>
      </c>
      <c r="AR740" s="195" t="s">
        <v>797</v>
      </c>
      <c r="AS740" s="180">
        <v>0</v>
      </c>
      <c r="AT740" s="181">
        <v>3</v>
      </c>
      <c r="AU740" s="188">
        <v>0</v>
      </c>
      <c r="AV740" s="188">
        <v>0</v>
      </c>
      <c r="AW740" s="188" t="s">
        <v>797</v>
      </c>
      <c r="AX740" s="95" t="s">
        <v>897</v>
      </c>
      <c r="AY740" s="96" t="e">
        <v>#VALUE!</v>
      </c>
      <c r="AZ740" s="97">
        <v>0</v>
      </c>
    </row>
    <row r="741" spans="3:52" ht="15" customHeight="1" x14ac:dyDescent="0.25">
      <c r="C741" s="90">
        <f t="shared" si="242"/>
        <v>601</v>
      </c>
      <c r="D741" s="3" t="s">
        <v>395</v>
      </c>
      <c r="E741" s="225" t="str">
        <f>_xlfn.XLOOKUP(D741, '[1]Парный рейтинг'!$D$10:$D$826,'[1]Парный рейтинг'!$P$10:$P$826, "")</f>
        <v/>
      </c>
      <c r="F741" s="172" t="str">
        <f t="shared" si="225"/>
        <v/>
      </c>
      <c r="G741" s="207" t="e">
        <f t="shared" si="226"/>
        <v>#VALUE!</v>
      </c>
      <c r="H741" s="176" t="str">
        <f t="shared" si="243"/>
        <v/>
      </c>
      <c r="I741" s="27" t="str">
        <f t="shared" si="227"/>
        <v>3,0</v>
      </c>
      <c r="J741" s="208">
        <v>3</v>
      </c>
      <c r="K741" s="24" t="s">
        <v>797</v>
      </c>
      <c r="L741" s="2">
        <f t="shared" si="228"/>
        <v>0</v>
      </c>
      <c r="M741" s="5">
        <f t="shared" si="229"/>
        <v>3</v>
      </c>
      <c r="N741" s="196">
        <f t="shared" si="230"/>
        <v>0</v>
      </c>
      <c r="O741" s="196">
        <f t="shared" si="231"/>
        <v>0</v>
      </c>
      <c r="P741" s="17" t="str">
        <f t="shared" si="232"/>
        <v/>
      </c>
      <c r="Q741" s="16" t="str">
        <f t="shared" si="233"/>
        <v>n/a</v>
      </c>
      <c r="R741" s="10" t="e">
        <f t="shared" si="234"/>
        <v>#VALUE!</v>
      </c>
      <c r="S741" s="25">
        <f t="shared" si="235"/>
        <v>0</v>
      </c>
      <c r="T741" s="11">
        <f t="shared" si="236"/>
        <v>0</v>
      </c>
      <c r="U741" s="12" t="str">
        <f t="shared" si="237"/>
        <v xml:space="preserve"> </v>
      </c>
      <c r="V741" s="13">
        <f t="shared" si="238"/>
        <v>0</v>
      </c>
      <c r="W741" s="53">
        <f t="shared" si="239"/>
        <v>0</v>
      </c>
      <c r="X741" s="54">
        <f t="shared" si="240"/>
        <v>0</v>
      </c>
      <c r="Y741" s="15" t="str">
        <f t="shared" si="241"/>
        <v>-</v>
      </c>
      <c r="Z741" s="54" t="s">
        <v>797</v>
      </c>
      <c r="AA741" s="12">
        <v>0</v>
      </c>
      <c r="AB741" s="54" t="s">
        <v>797</v>
      </c>
      <c r="AC741" s="12">
        <v>0</v>
      </c>
      <c r="AD741" s="54" t="s">
        <v>797</v>
      </c>
      <c r="AE741" s="12">
        <v>0</v>
      </c>
      <c r="AF741" s="54" t="s">
        <v>797</v>
      </c>
      <c r="AG741" s="12">
        <v>0</v>
      </c>
      <c r="AH741" s="54" t="s">
        <v>797</v>
      </c>
      <c r="AI741" s="12">
        <v>0</v>
      </c>
      <c r="AJ741" s="54" t="s">
        <v>797</v>
      </c>
      <c r="AK741" s="12">
        <v>0</v>
      </c>
      <c r="AL741" s="54" t="s">
        <v>797</v>
      </c>
      <c r="AM741" s="12">
        <v>0</v>
      </c>
      <c r="AN741" s="54" t="s">
        <v>797</v>
      </c>
      <c r="AO741" s="12">
        <v>0</v>
      </c>
      <c r="AP741" s="183" t="s">
        <v>896</v>
      </c>
      <c r="AQ741" s="194">
        <v>3</v>
      </c>
      <c r="AR741" s="195" t="s">
        <v>797</v>
      </c>
      <c r="AS741" s="180">
        <v>0</v>
      </c>
      <c r="AT741" s="181">
        <v>3</v>
      </c>
      <c r="AU741" s="188">
        <v>0</v>
      </c>
      <c r="AV741" s="188">
        <v>0</v>
      </c>
      <c r="AW741" s="188" t="s">
        <v>797</v>
      </c>
      <c r="AX741" s="95" t="s">
        <v>897</v>
      </c>
      <c r="AY741" s="96" t="e">
        <v>#VALUE!</v>
      </c>
      <c r="AZ741" s="97">
        <v>0</v>
      </c>
    </row>
    <row r="742" spans="3:52" ht="15" customHeight="1" x14ac:dyDescent="0.25">
      <c r="C742" s="90">
        <f t="shared" si="242"/>
        <v>602</v>
      </c>
      <c r="D742" s="3" t="s">
        <v>699</v>
      </c>
      <c r="E742" s="225" t="str">
        <f>_xlfn.XLOOKUP(D742, '[1]Парный рейтинг'!$D$10:$D$826,'[1]Парный рейтинг'!$P$10:$P$826, "")</f>
        <v/>
      </c>
      <c r="F742" s="172" t="str">
        <f t="shared" si="225"/>
        <v/>
      </c>
      <c r="G742" s="207" t="e">
        <f t="shared" si="226"/>
        <v>#VALUE!</v>
      </c>
      <c r="H742" s="176" t="str">
        <f t="shared" si="243"/>
        <v/>
      </c>
      <c r="I742" s="27" t="str">
        <f t="shared" si="227"/>
        <v>3,0</v>
      </c>
      <c r="J742" s="208">
        <v>3</v>
      </c>
      <c r="K742" s="24" t="s">
        <v>797</v>
      </c>
      <c r="L742" s="2">
        <f t="shared" si="228"/>
        <v>0</v>
      </c>
      <c r="M742" s="5">
        <f t="shared" si="229"/>
        <v>3</v>
      </c>
      <c r="N742" s="196">
        <f t="shared" si="230"/>
        <v>0</v>
      </c>
      <c r="O742" s="196">
        <f t="shared" si="231"/>
        <v>0</v>
      </c>
      <c r="P742" s="17" t="str">
        <f t="shared" si="232"/>
        <v/>
      </c>
      <c r="Q742" s="16" t="str">
        <f t="shared" si="233"/>
        <v>n/a</v>
      </c>
      <c r="R742" s="10" t="e">
        <f t="shared" si="234"/>
        <v>#VALUE!</v>
      </c>
      <c r="S742" s="25">
        <f t="shared" si="235"/>
        <v>0</v>
      </c>
      <c r="T742" s="11">
        <f t="shared" si="236"/>
        <v>0</v>
      </c>
      <c r="U742" s="12" t="str">
        <f t="shared" si="237"/>
        <v xml:space="preserve"> </v>
      </c>
      <c r="V742" s="13">
        <f t="shared" si="238"/>
        <v>0</v>
      </c>
      <c r="W742" s="53">
        <f t="shared" si="239"/>
        <v>0</v>
      </c>
      <c r="X742" s="54">
        <f t="shared" si="240"/>
        <v>0</v>
      </c>
      <c r="Y742" s="15" t="str">
        <f t="shared" si="241"/>
        <v>-</v>
      </c>
      <c r="Z742" s="54" t="s">
        <v>797</v>
      </c>
      <c r="AA742" s="12">
        <v>0</v>
      </c>
      <c r="AB742" s="54" t="s">
        <v>797</v>
      </c>
      <c r="AC742" s="12">
        <v>0</v>
      </c>
      <c r="AD742" s="54" t="s">
        <v>797</v>
      </c>
      <c r="AE742" s="12">
        <v>0</v>
      </c>
      <c r="AF742" s="54" t="s">
        <v>797</v>
      </c>
      <c r="AG742" s="12">
        <v>0</v>
      </c>
      <c r="AH742" s="54" t="s">
        <v>797</v>
      </c>
      <c r="AI742" s="12">
        <v>0</v>
      </c>
      <c r="AJ742" s="54" t="s">
        <v>797</v>
      </c>
      <c r="AK742" s="12">
        <v>0</v>
      </c>
      <c r="AL742" s="54" t="s">
        <v>797</v>
      </c>
      <c r="AM742" s="12">
        <v>0</v>
      </c>
      <c r="AN742" s="54" t="s">
        <v>797</v>
      </c>
      <c r="AO742" s="12">
        <v>0</v>
      </c>
      <c r="AP742" s="183" t="s">
        <v>896</v>
      </c>
      <c r="AQ742" s="194">
        <v>3</v>
      </c>
      <c r="AR742" s="195" t="s">
        <v>797</v>
      </c>
      <c r="AS742" s="180">
        <v>0</v>
      </c>
      <c r="AT742" s="181">
        <v>3</v>
      </c>
      <c r="AU742" s="188">
        <v>0</v>
      </c>
      <c r="AV742" s="188">
        <v>0</v>
      </c>
      <c r="AW742" s="188" t="s">
        <v>797</v>
      </c>
      <c r="AX742" s="95" t="s">
        <v>897</v>
      </c>
      <c r="AY742" s="96" t="e">
        <v>#VALUE!</v>
      </c>
      <c r="AZ742" s="97">
        <v>0</v>
      </c>
    </row>
    <row r="743" spans="3:52" ht="15" customHeight="1" x14ac:dyDescent="0.25">
      <c r="C743" s="90">
        <f t="shared" si="242"/>
        <v>603</v>
      </c>
      <c r="D743" s="3" t="s">
        <v>700</v>
      </c>
      <c r="E743" s="225" t="str">
        <f>_xlfn.XLOOKUP(D743, '[1]Парный рейтинг'!$D$10:$D$826,'[1]Парный рейтинг'!$P$10:$P$826, "")</f>
        <v/>
      </c>
      <c r="F743" s="172" t="str">
        <f t="shared" si="225"/>
        <v/>
      </c>
      <c r="G743" s="207" t="e">
        <f t="shared" si="226"/>
        <v>#VALUE!</v>
      </c>
      <c r="H743" s="176" t="str">
        <f t="shared" si="243"/>
        <v/>
      </c>
      <c r="I743" s="27" t="str">
        <f t="shared" si="227"/>
        <v>3,0</v>
      </c>
      <c r="J743" s="208">
        <v>3</v>
      </c>
      <c r="K743" s="24" t="s">
        <v>797</v>
      </c>
      <c r="L743" s="2">
        <f t="shared" si="228"/>
        <v>0</v>
      </c>
      <c r="M743" s="5">
        <f t="shared" si="229"/>
        <v>3</v>
      </c>
      <c r="N743" s="196">
        <f t="shared" si="230"/>
        <v>0</v>
      </c>
      <c r="O743" s="196">
        <f t="shared" si="231"/>
        <v>0</v>
      </c>
      <c r="P743" s="17" t="str">
        <f t="shared" si="232"/>
        <v/>
      </c>
      <c r="Q743" s="16" t="str">
        <f t="shared" si="233"/>
        <v>n/a</v>
      </c>
      <c r="R743" s="10" t="e">
        <f t="shared" si="234"/>
        <v>#VALUE!</v>
      </c>
      <c r="S743" s="25">
        <f t="shared" si="235"/>
        <v>0</v>
      </c>
      <c r="T743" s="11">
        <f t="shared" si="236"/>
        <v>0</v>
      </c>
      <c r="U743" s="12" t="str">
        <f t="shared" si="237"/>
        <v xml:space="preserve"> </v>
      </c>
      <c r="V743" s="13">
        <f t="shared" si="238"/>
        <v>0</v>
      </c>
      <c r="W743" s="53">
        <f t="shared" si="239"/>
        <v>0</v>
      </c>
      <c r="X743" s="54">
        <f t="shared" si="240"/>
        <v>0</v>
      </c>
      <c r="Y743" s="15" t="str">
        <f t="shared" si="241"/>
        <v>-</v>
      </c>
      <c r="Z743" s="54" t="s">
        <v>797</v>
      </c>
      <c r="AA743" s="12">
        <v>0</v>
      </c>
      <c r="AB743" s="54" t="s">
        <v>797</v>
      </c>
      <c r="AC743" s="12">
        <v>0</v>
      </c>
      <c r="AD743" s="54" t="s">
        <v>797</v>
      </c>
      <c r="AE743" s="12">
        <v>0</v>
      </c>
      <c r="AF743" s="54" t="s">
        <v>797</v>
      </c>
      <c r="AG743" s="12">
        <v>0</v>
      </c>
      <c r="AH743" s="54" t="s">
        <v>797</v>
      </c>
      <c r="AI743" s="12">
        <v>0</v>
      </c>
      <c r="AJ743" s="54" t="s">
        <v>797</v>
      </c>
      <c r="AK743" s="12">
        <v>0</v>
      </c>
      <c r="AL743" s="54" t="s">
        <v>797</v>
      </c>
      <c r="AM743" s="12">
        <v>0</v>
      </c>
      <c r="AN743" s="54" t="s">
        <v>797</v>
      </c>
      <c r="AO743" s="12">
        <v>0</v>
      </c>
      <c r="AP743" s="183" t="s">
        <v>896</v>
      </c>
      <c r="AQ743" s="194">
        <v>3</v>
      </c>
      <c r="AR743" s="195" t="s">
        <v>797</v>
      </c>
      <c r="AS743" s="180">
        <v>0</v>
      </c>
      <c r="AT743" s="181">
        <v>3</v>
      </c>
      <c r="AU743" s="188">
        <v>0</v>
      </c>
      <c r="AV743" s="188">
        <v>0</v>
      </c>
      <c r="AW743" s="188" t="s">
        <v>797</v>
      </c>
      <c r="AX743" s="95" t="s">
        <v>897</v>
      </c>
      <c r="AY743" s="96" t="e">
        <v>#VALUE!</v>
      </c>
      <c r="AZ743" s="97">
        <v>0</v>
      </c>
    </row>
    <row r="744" spans="3:52" ht="15" customHeight="1" x14ac:dyDescent="0.25">
      <c r="C744" s="90">
        <f t="shared" si="242"/>
        <v>604</v>
      </c>
      <c r="D744" s="3" t="s">
        <v>435</v>
      </c>
      <c r="E744" s="225" t="str">
        <f>_xlfn.XLOOKUP(D744, '[1]Парный рейтинг'!$D$10:$D$826,'[1]Парный рейтинг'!$P$10:$P$826, "")</f>
        <v/>
      </c>
      <c r="F744" s="172" t="str">
        <f t="shared" si="225"/>
        <v/>
      </c>
      <c r="G744" s="207" t="e">
        <f t="shared" si="226"/>
        <v>#VALUE!</v>
      </c>
      <c r="H744" s="176" t="str">
        <f t="shared" si="243"/>
        <v/>
      </c>
      <c r="I744" s="27" t="str">
        <f t="shared" si="227"/>
        <v>3,0</v>
      </c>
      <c r="J744" s="208">
        <v>3</v>
      </c>
      <c r="K744" s="24" t="s">
        <v>797</v>
      </c>
      <c r="L744" s="2">
        <f t="shared" si="228"/>
        <v>0</v>
      </c>
      <c r="M744" s="5">
        <f t="shared" si="229"/>
        <v>3</v>
      </c>
      <c r="N744" s="196">
        <f t="shared" si="230"/>
        <v>0</v>
      </c>
      <c r="O744" s="196">
        <f t="shared" si="231"/>
        <v>0</v>
      </c>
      <c r="P744" s="17" t="str">
        <f t="shared" si="232"/>
        <v/>
      </c>
      <c r="Q744" s="16" t="str">
        <f t="shared" si="233"/>
        <v>n/a</v>
      </c>
      <c r="R744" s="10" t="e">
        <f t="shared" si="234"/>
        <v>#VALUE!</v>
      </c>
      <c r="S744" s="25">
        <f t="shared" si="235"/>
        <v>0</v>
      </c>
      <c r="T744" s="11">
        <f t="shared" si="236"/>
        <v>0</v>
      </c>
      <c r="U744" s="12" t="str">
        <f t="shared" si="237"/>
        <v xml:space="preserve"> </v>
      </c>
      <c r="V744" s="13">
        <f t="shared" si="238"/>
        <v>0</v>
      </c>
      <c r="W744" s="53">
        <f t="shared" si="239"/>
        <v>0</v>
      </c>
      <c r="X744" s="54">
        <f t="shared" si="240"/>
        <v>0</v>
      </c>
      <c r="Y744" s="15" t="str">
        <f t="shared" si="241"/>
        <v>-</v>
      </c>
      <c r="Z744" s="54" t="s">
        <v>797</v>
      </c>
      <c r="AA744" s="12">
        <v>0</v>
      </c>
      <c r="AB744" s="54" t="s">
        <v>797</v>
      </c>
      <c r="AC744" s="12">
        <v>0</v>
      </c>
      <c r="AD744" s="54" t="s">
        <v>797</v>
      </c>
      <c r="AE744" s="12">
        <v>0</v>
      </c>
      <c r="AF744" s="54" t="s">
        <v>797</v>
      </c>
      <c r="AG744" s="12">
        <v>0</v>
      </c>
      <c r="AH744" s="54" t="s">
        <v>797</v>
      </c>
      <c r="AI744" s="12">
        <v>0</v>
      </c>
      <c r="AJ744" s="54" t="s">
        <v>797</v>
      </c>
      <c r="AK744" s="12">
        <v>0</v>
      </c>
      <c r="AL744" s="54" t="s">
        <v>797</v>
      </c>
      <c r="AM744" s="12">
        <v>0</v>
      </c>
      <c r="AN744" s="54" t="s">
        <v>797</v>
      </c>
      <c r="AO744" s="12">
        <v>0</v>
      </c>
      <c r="AP744" s="183" t="s">
        <v>896</v>
      </c>
      <c r="AQ744" s="194">
        <v>3</v>
      </c>
      <c r="AR744" s="195" t="s">
        <v>797</v>
      </c>
      <c r="AS744" s="180">
        <v>0</v>
      </c>
      <c r="AT744" s="181">
        <v>3</v>
      </c>
      <c r="AU744" s="188">
        <v>0</v>
      </c>
      <c r="AV744" s="188">
        <v>0</v>
      </c>
      <c r="AW744" s="188" t="s">
        <v>797</v>
      </c>
      <c r="AX744" s="95" t="s">
        <v>897</v>
      </c>
      <c r="AY744" s="96" t="e">
        <v>#VALUE!</v>
      </c>
      <c r="AZ744" s="97">
        <v>0</v>
      </c>
    </row>
    <row r="745" spans="3:52" ht="15" customHeight="1" x14ac:dyDescent="0.25">
      <c r="C745" s="90">
        <f t="shared" si="242"/>
        <v>605</v>
      </c>
      <c r="D745" s="3" t="s">
        <v>701</v>
      </c>
      <c r="E745" s="225" t="str">
        <f>_xlfn.XLOOKUP(D745, '[1]Парный рейтинг'!$D$10:$D$826,'[1]Парный рейтинг'!$P$10:$P$826, "")</f>
        <v/>
      </c>
      <c r="F745" s="172" t="str">
        <f t="shared" si="225"/>
        <v/>
      </c>
      <c r="G745" s="207" t="e">
        <f t="shared" si="226"/>
        <v>#VALUE!</v>
      </c>
      <c r="H745" s="176" t="str">
        <f t="shared" si="243"/>
        <v/>
      </c>
      <c r="I745" s="27" t="str">
        <f t="shared" si="227"/>
        <v>3,0</v>
      </c>
      <c r="J745" s="208">
        <v>3</v>
      </c>
      <c r="K745" s="24" t="s">
        <v>797</v>
      </c>
      <c r="L745" s="2">
        <f t="shared" si="228"/>
        <v>0</v>
      </c>
      <c r="M745" s="5">
        <f t="shared" si="229"/>
        <v>3</v>
      </c>
      <c r="N745" s="196">
        <f t="shared" si="230"/>
        <v>0</v>
      </c>
      <c r="O745" s="196">
        <f t="shared" si="231"/>
        <v>0</v>
      </c>
      <c r="P745" s="17" t="str">
        <f t="shared" si="232"/>
        <v/>
      </c>
      <c r="Q745" s="16" t="str">
        <f t="shared" si="233"/>
        <v>n/a</v>
      </c>
      <c r="R745" s="10" t="e">
        <f t="shared" si="234"/>
        <v>#VALUE!</v>
      </c>
      <c r="S745" s="25">
        <f t="shared" si="235"/>
        <v>0</v>
      </c>
      <c r="T745" s="11">
        <f t="shared" si="236"/>
        <v>0</v>
      </c>
      <c r="U745" s="12" t="str">
        <f t="shared" si="237"/>
        <v xml:space="preserve"> </v>
      </c>
      <c r="V745" s="13">
        <f t="shared" si="238"/>
        <v>0</v>
      </c>
      <c r="W745" s="53">
        <f t="shared" si="239"/>
        <v>0</v>
      </c>
      <c r="X745" s="54">
        <f t="shared" si="240"/>
        <v>0</v>
      </c>
      <c r="Y745" s="15" t="str">
        <f t="shared" si="241"/>
        <v>-</v>
      </c>
      <c r="Z745" s="54" t="s">
        <v>797</v>
      </c>
      <c r="AA745" s="12">
        <v>0</v>
      </c>
      <c r="AB745" s="54" t="s">
        <v>797</v>
      </c>
      <c r="AC745" s="12">
        <v>0</v>
      </c>
      <c r="AD745" s="54" t="s">
        <v>797</v>
      </c>
      <c r="AE745" s="12">
        <v>0</v>
      </c>
      <c r="AF745" s="54" t="s">
        <v>797</v>
      </c>
      <c r="AG745" s="12">
        <v>0</v>
      </c>
      <c r="AH745" s="54" t="s">
        <v>797</v>
      </c>
      <c r="AI745" s="12">
        <v>0</v>
      </c>
      <c r="AJ745" s="54" t="s">
        <v>797</v>
      </c>
      <c r="AK745" s="12">
        <v>0</v>
      </c>
      <c r="AL745" s="54" t="s">
        <v>797</v>
      </c>
      <c r="AM745" s="12">
        <v>0</v>
      </c>
      <c r="AN745" s="54" t="s">
        <v>797</v>
      </c>
      <c r="AO745" s="12">
        <v>0</v>
      </c>
      <c r="AP745" s="183" t="s">
        <v>896</v>
      </c>
      <c r="AQ745" s="194">
        <v>3</v>
      </c>
      <c r="AR745" s="195" t="s">
        <v>797</v>
      </c>
      <c r="AS745" s="180">
        <v>0</v>
      </c>
      <c r="AT745" s="181">
        <v>3</v>
      </c>
      <c r="AU745" s="188">
        <v>0</v>
      </c>
      <c r="AV745" s="188">
        <v>0</v>
      </c>
      <c r="AW745" s="188" t="s">
        <v>797</v>
      </c>
      <c r="AX745" s="95" t="s">
        <v>897</v>
      </c>
      <c r="AY745" s="96" t="e">
        <v>#VALUE!</v>
      </c>
      <c r="AZ745" s="97">
        <v>0</v>
      </c>
    </row>
    <row r="746" spans="3:52" ht="15" customHeight="1" x14ac:dyDescent="0.25">
      <c r="C746" s="90">
        <f t="shared" si="242"/>
        <v>606</v>
      </c>
      <c r="D746" s="3" t="s">
        <v>702</v>
      </c>
      <c r="E746" s="225" t="str">
        <f>_xlfn.XLOOKUP(D746, '[1]Парный рейтинг'!$D$10:$D$826,'[1]Парный рейтинг'!$P$10:$P$826, "")</f>
        <v/>
      </c>
      <c r="F746" s="172" t="str">
        <f t="shared" si="225"/>
        <v/>
      </c>
      <c r="G746" s="207" t="e">
        <f t="shared" si="226"/>
        <v>#VALUE!</v>
      </c>
      <c r="H746" s="176" t="str">
        <f t="shared" si="243"/>
        <v/>
      </c>
      <c r="I746" s="27" t="str">
        <f t="shared" si="227"/>
        <v>3,0</v>
      </c>
      <c r="J746" s="208">
        <v>3</v>
      </c>
      <c r="K746" s="24" t="s">
        <v>797</v>
      </c>
      <c r="L746" s="2">
        <f t="shared" si="228"/>
        <v>0</v>
      </c>
      <c r="M746" s="5">
        <f t="shared" si="229"/>
        <v>3</v>
      </c>
      <c r="N746" s="196">
        <f t="shared" si="230"/>
        <v>0</v>
      </c>
      <c r="O746" s="196">
        <f t="shared" si="231"/>
        <v>0</v>
      </c>
      <c r="P746" s="17" t="str">
        <f t="shared" si="232"/>
        <v/>
      </c>
      <c r="Q746" s="16" t="str">
        <f t="shared" si="233"/>
        <v>n/a</v>
      </c>
      <c r="R746" s="10" t="e">
        <f t="shared" si="234"/>
        <v>#VALUE!</v>
      </c>
      <c r="S746" s="25">
        <f t="shared" si="235"/>
        <v>0</v>
      </c>
      <c r="T746" s="11">
        <f t="shared" si="236"/>
        <v>0</v>
      </c>
      <c r="U746" s="12" t="str">
        <f t="shared" si="237"/>
        <v xml:space="preserve"> </v>
      </c>
      <c r="V746" s="13">
        <f t="shared" si="238"/>
        <v>0</v>
      </c>
      <c r="W746" s="53">
        <f t="shared" si="239"/>
        <v>0</v>
      </c>
      <c r="X746" s="54">
        <f t="shared" si="240"/>
        <v>0</v>
      </c>
      <c r="Y746" s="15" t="str">
        <f t="shared" si="241"/>
        <v>-</v>
      </c>
      <c r="Z746" s="54" t="s">
        <v>797</v>
      </c>
      <c r="AA746" s="12">
        <v>0</v>
      </c>
      <c r="AB746" s="54" t="s">
        <v>797</v>
      </c>
      <c r="AC746" s="12">
        <v>0</v>
      </c>
      <c r="AD746" s="54" t="s">
        <v>797</v>
      </c>
      <c r="AE746" s="12">
        <v>0</v>
      </c>
      <c r="AF746" s="54" t="s">
        <v>797</v>
      </c>
      <c r="AG746" s="12">
        <v>0</v>
      </c>
      <c r="AH746" s="54" t="s">
        <v>797</v>
      </c>
      <c r="AI746" s="12">
        <v>0</v>
      </c>
      <c r="AJ746" s="54" t="s">
        <v>797</v>
      </c>
      <c r="AK746" s="12">
        <v>0</v>
      </c>
      <c r="AL746" s="54" t="s">
        <v>797</v>
      </c>
      <c r="AM746" s="12">
        <v>0</v>
      </c>
      <c r="AN746" s="54" t="s">
        <v>797</v>
      </c>
      <c r="AO746" s="12">
        <v>0</v>
      </c>
      <c r="AP746" s="183" t="s">
        <v>896</v>
      </c>
      <c r="AQ746" s="194">
        <v>3</v>
      </c>
      <c r="AR746" s="195" t="s">
        <v>797</v>
      </c>
      <c r="AS746" s="180">
        <v>0</v>
      </c>
      <c r="AT746" s="181">
        <v>3</v>
      </c>
      <c r="AU746" s="188">
        <v>0</v>
      </c>
      <c r="AV746" s="188">
        <v>0</v>
      </c>
      <c r="AW746" s="188" t="s">
        <v>797</v>
      </c>
      <c r="AX746" s="95" t="s">
        <v>897</v>
      </c>
      <c r="AY746" s="96" t="e">
        <v>#VALUE!</v>
      </c>
      <c r="AZ746" s="97">
        <v>0</v>
      </c>
    </row>
    <row r="747" spans="3:52" ht="15" customHeight="1" x14ac:dyDescent="0.25">
      <c r="C747" s="90">
        <f t="shared" si="242"/>
        <v>607</v>
      </c>
      <c r="D747" s="3" t="s">
        <v>439</v>
      </c>
      <c r="E747" s="225" t="str">
        <f>_xlfn.XLOOKUP(D747, '[1]Парный рейтинг'!$D$10:$D$826,'[1]Парный рейтинг'!$P$10:$P$826, "")</f>
        <v/>
      </c>
      <c r="F747" s="172" t="str">
        <f t="shared" si="225"/>
        <v/>
      </c>
      <c r="G747" s="207" t="e">
        <f t="shared" si="226"/>
        <v>#VALUE!</v>
      </c>
      <c r="H747" s="176" t="str">
        <f t="shared" si="243"/>
        <v/>
      </c>
      <c r="I747" s="27" t="str">
        <f t="shared" si="227"/>
        <v>3,0</v>
      </c>
      <c r="J747" s="208">
        <v>3</v>
      </c>
      <c r="K747" s="24" t="s">
        <v>797</v>
      </c>
      <c r="L747" s="2">
        <f t="shared" si="228"/>
        <v>0</v>
      </c>
      <c r="M747" s="5">
        <f t="shared" si="229"/>
        <v>3</v>
      </c>
      <c r="N747" s="196">
        <f t="shared" si="230"/>
        <v>0</v>
      </c>
      <c r="O747" s="196">
        <f t="shared" si="231"/>
        <v>0</v>
      </c>
      <c r="P747" s="17" t="str">
        <f t="shared" si="232"/>
        <v/>
      </c>
      <c r="Q747" s="16" t="str">
        <f t="shared" si="233"/>
        <v>n/a</v>
      </c>
      <c r="R747" s="10" t="e">
        <f t="shared" si="234"/>
        <v>#VALUE!</v>
      </c>
      <c r="S747" s="25">
        <f t="shared" si="235"/>
        <v>0</v>
      </c>
      <c r="T747" s="11">
        <f t="shared" si="236"/>
        <v>0</v>
      </c>
      <c r="U747" s="12" t="str">
        <f t="shared" si="237"/>
        <v xml:space="preserve"> </v>
      </c>
      <c r="V747" s="13">
        <f t="shared" si="238"/>
        <v>0</v>
      </c>
      <c r="W747" s="53">
        <f t="shared" si="239"/>
        <v>0</v>
      </c>
      <c r="X747" s="54">
        <f t="shared" si="240"/>
        <v>0</v>
      </c>
      <c r="Y747" s="15" t="str">
        <f t="shared" si="241"/>
        <v>-</v>
      </c>
      <c r="Z747" s="54" t="s">
        <v>797</v>
      </c>
      <c r="AA747" s="12">
        <v>0</v>
      </c>
      <c r="AB747" s="54" t="s">
        <v>797</v>
      </c>
      <c r="AC747" s="12">
        <v>0</v>
      </c>
      <c r="AD747" s="54" t="s">
        <v>797</v>
      </c>
      <c r="AE747" s="12">
        <v>0</v>
      </c>
      <c r="AF747" s="54" t="s">
        <v>797</v>
      </c>
      <c r="AG747" s="12">
        <v>0</v>
      </c>
      <c r="AH747" s="54" t="s">
        <v>797</v>
      </c>
      <c r="AI747" s="12">
        <v>0</v>
      </c>
      <c r="AJ747" s="54" t="s">
        <v>797</v>
      </c>
      <c r="AK747" s="12">
        <v>0</v>
      </c>
      <c r="AL747" s="54" t="s">
        <v>797</v>
      </c>
      <c r="AM747" s="12">
        <v>0</v>
      </c>
      <c r="AN747" s="54" t="s">
        <v>797</v>
      </c>
      <c r="AO747" s="12">
        <v>0</v>
      </c>
      <c r="AP747" s="183" t="s">
        <v>896</v>
      </c>
      <c r="AQ747" s="194">
        <v>3</v>
      </c>
      <c r="AR747" s="195" t="s">
        <v>797</v>
      </c>
      <c r="AS747" s="180">
        <v>0</v>
      </c>
      <c r="AT747" s="181">
        <v>3</v>
      </c>
      <c r="AU747" s="188">
        <v>0</v>
      </c>
      <c r="AV747" s="188">
        <v>0</v>
      </c>
      <c r="AW747" s="188" t="s">
        <v>797</v>
      </c>
      <c r="AX747" s="95" t="s">
        <v>897</v>
      </c>
      <c r="AY747" s="96" t="e">
        <v>#VALUE!</v>
      </c>
      <c r="AZ747" s="97">
        <v>0</v>
      </c>
    </row>
    <row r="748" spans="3:52" ht="15" customHeight="1" x14ac:dyDescent="0.25">
      <c r="C748" s="90">
        <f t="shared" si="242"/>
        <v>608</v>
      </c>
      <c r="D748" s="3" t="s">
        <v>345</v>
      </c>
      <c r="E748" s="225" t="str">
        <f>_xlfn.XLOOKUP(D748, '[1]Парный рейтинг'!$D$10:$D$826,'[1]Парный рейтинг'!$P$10:$P$826, "")</f>
        <v/>
      </c>
      <c r="F748" s="172" t="str">
        <f t="shared" si="225"/>
        <v/>
      </c>
      <c r="G748" s="207" t="e">
        <f t="shared" si="226"/>
        <v>#VALUE!</v>
      </c>
      <c r="H748" s="176" t="str">
        <f t="shared" si="243"/>
        <v/>
      </c>
      <c r="I748" s="27" t="str">
        <f t="shared" si="227"/>
        <v>3,0</v>
      </c>
      <c r="J748" s="208">
        <v>3</v>
      </c>
      <c r="K748" s="24" t="s">
        <v>797</v>
      </c>
      <c r="L748" s="2">
        <f t="shared" si="228"/>
        <v>0</v>
      </c>
      <c r="M748" s="5">
        <f t="shared" si="229"/>
        <v>3</v>
      </c>
      <c r="N748" s="196">
        <f t="shared" si="230"/>
        <v>0</v>
      </c>
      <c r="O748" s="196">
        <f t="shared" si="231"/>
        <v>0</v>
      </c>
      <c r="P748" s="17" t="str">
        <f t="shared" si="232"/>
        <v/>
      </c>
      <c r="Q748" s="16" t="str">
        <f t="shared" si="233"/>
        <v>n/a</v>
      </c>
      <c r="R748" s="10" t="e">
        <f t="shared" si="234"/>
        <v>#VALUE!</v>
      </c>
      <c r="S748" s="25">
        <f t="shared" si="235"/>
        <v>0</v>
      </c>
      <c r="T748" s="11">
        <f t="shared" si="236"/>
        <v>0</v>
      </c>
      <c r="U748" s="12" t="str">
        <f t="shared" si="237"/>
        <v xml:space="preserve"> </v>
      </c>
      <c r="V748" s="13">
        <f t="shared" si="238"/>
        <v>0</v>
      </c>
      <c r="W748" s="53">
        <f t="shared" si="239"/>
        <v>0</v>
      </c>
      <c r="X748" s="54">
        <f t="shared" si="240"/>
        <v>0</v>
      </c>
      <c r="Y748" s="15" t="str">
        <f t="shared" si="241"/>
        <v>-</v>
      </c>
      <c r="Z748" s="54" t="s">
        <v>797</v>
      </c>
      <c r="AA748" s="12">
        <v>0</v>
      </c>
      <c r="AB748" s="54" t="s">
        <v>797</v>
      </c>
      <c r="AC748" s="12">
        <v>0</v>
      </c>
      <c r="AD748" s="54" t="s">
        <v>797</v>
      </c>
      <c r="AE748" s="12">
        <v>0</v>
      </c>
      <c r="AF748" s="54" t="s">
        <v>797</v>
      </c>
      <c r="AG748" s="12">
        <v>0</v>
      </c>
      <c r="AH748" s="54" t="s">
        <v>797</v>
      </c>
      <c r="AI748" s="12">
        <v>0</v>
      </c>
      <c r="AJ748" s="54" t="s">
        <v>797</v>
      </c>
      <c r="AK748" s="12">
        <v>0</v>
      </c>
      <c r="AL748" s="54" t="s">
        <v>797</v>
      </c>
      <c r="AM748" s="12">
        <v>0</v>
      </c>
      <c r="AN748" s="54" t="s">
        <v>797</v>
      </c>
      <c r="AO748" s="12">
        <v>0</v>
      </c>
      <c r="AP748" s="183" t="s">
        <v>896</v>
      </c>
      <c r="AQ748" s="194">
        <v>3</v>
      </c>
      <c r="AR748" s="195" t="s">
        <v>797</v>
      </c>
      <c r="AS748" s="180">
        <v>0</v>
      </c>
      <c r="AT748" s="181">
        <v>3</v>
      </c>
      <c r="AU748" s="188">
        <v>0</v>
      </c>
      <c r="AV748" s="188">
        <v>0</v>
      </c>
      <c r="AW748" s="188" t="s">
        <v>797</v>
      </c>
      <c r="AX748" s="95" t="s">
        <v>897</v>
      </c>
      <c r="AY748" s="96" t="e">
        <v>#VALUE!</v>
      </c>
      <c r="AZ748" s="97">
        <v>0</v>
      </c>
    </row>
    <row r="749" spans="3:52" ht="15" customHeight="1" x14ac:dyDescent="0.25">
      <c r="C749" s="90">
        <f t="shared" si="242"/>
        <v>609</v>
      </c>
      <c r="D749" s="3" t="s">
        <v>459</v>
      </c>
      <c r="E749" s="225" t="str">
        <f>_xlfn.XLOOKUP(D749, '[1]Парный рейтинг'!$D$10:$D$826,'[1]Парный рейтинг'!$P$10:$P$826, "")</f>
        <v/>
      </c>
      <c r="F749" s="172" t="str">
        <f t="shared" si="225"/>
        <v/>
      </c>
      <c r="G749" s="207" t="e">
        <f t="shared" si="226"/>
        <v>#VALUE!</v>
      </c>
      <c r="H749" s="176" t="str">
        <f t="shared" si="243"/>
        <v/>
      </c>
      <c r="I749" s="27" t="str">
        <f t="shared" si="227"/>
        <v>3,0</v>
      </c>
      <c r="J749" s="208">
        <v>3</v>
      </c>
      <c r="K749" s="24" t="s">
        <v>797</v>
      </c>
      <c r="L749" s="2">
        <f t="shared" si="228"/>
        <v>0</v>
      </c>
      <c r="M749" s="5">
        <f t="shared" si="229"/>
        <v>3</v>
      </c>
      <c r="N749" s="196">
        <f t="shared" si="230"/>
        <v>0</v>
      </c>
      <c r="O749" s="196">
        <f t="shared" si="231"/>
        <v>0</v>
      </c>
      <c r="P749" s="17" t="str">
        <f t="shared" si="232"/>
        <v/>
      </c>
      <c r="Q749" s="16" t="str">
        <f t="shared" si="233"/>
        <v>n/a</v>
      </c>
      <c r="R749" s="10" t="e">
        <f t="shared" si="234"/>
        <v>#VALUE!</v>
      </c>
      <c r="S749" s="25">
        <f t="shared" si="235"/>
        <v>0</v>
      </c>
      <c r="T749" s="11">
        <f t="shared" si="236"/>
        <v>0</v>
      </c>
      <c r="U749" s="12" t="str">
        <f t="shared" si="237"/>
        <v xml:space="preserve"> </v>
      </c>
      <c r="V749" s="13">
        <f t="shared" si="238"/>
        <v>0</v>
      </c>
      <c r="W749" s="53">
        <f t="shared" si="239"/>
        <v>0</v>
      </c>
      <c r="X749" s="54">
        <f t="shared" si="240"/>
        <v>0</v>
      </c>
      <c r="Y749" s="15" t="str">
        <f t="shared" si="241"/>
        <v>-</v>
      </c>
      <c r="Z749" s="54" t="s">
        <v>797</v>
      </c>
      <c r="AA749" s="12">
        <v>0</v>
      </c>
      <c r="AB749" s="54" t="s">
        <v>797</v>
      </c>
      <c r="AC749" s="12">
        <v>0</v>
      </c>
      <c r="AD749" s="54" t="s">
        <v>797</v>
      </c>
      <c r="AE749" s="12">
        <v>0</v>
      </c>
      <c r="AF749" s="54" t="s">
        <v>797</v>
      </c>
      <c r="AG749" s="12">
        <v>0</v>
      </c>
      <c r="AH749" s="54" t="s">
        <v>797</v>
      </c>
      <c r="AI749" s="12">
        <v>0</v>
      </c>
      <c r="AJ749" s="54" t="s">
        <v>797</v>
      </c>
      <c r="AK749" s="12">
        <v>0</v>
      </c>
      <c r="AL749" s="54" t="s">
        <v>797</v>
      </c>
      <c r="AM749" s="12">
        <v>0</v>
      </c>
      <c r="AN749" s="54" t="s">
        <v>797</v>
      </c>
      <c r="AO749" s="12">
        <v>0</v>
      </c>
      <c r="AP749" s="183" t="s">
        <v>896</v>
      </c>
      <c r="AQ749" s="194">
        <v>3</v>
      </c>
      <c r="AR749" s="195" t="s">
        <v>797</v>
      </c>
      <c r="AS749" s="180">
        <v>0</v>
      </c>
      <c r="AT749" s="181">
        <v>3</v>
      </c>
      <c r="AU749" s="188">
        <v>0</v>
      </c>
      <c r="AV749" s="188">
        <v>0</v>
      </c>
      <c r="AW749" s="188" t="s">
        <v>797</v>
      </c>
      <c r="AX749" s="95" t="s">
        <v>897</v>
      </c>
      <c r="AY749" s="96" t="e">
        <v>#VALUE!</v>
      </c>
      <c r="AZ749" s="97">
        <v>0</v>
      </c>
    </row>
    <row r="750" spans="3:52" ht="15" customHeight="1" x14ac:dyDescent="0.25">
      <c r="C750" s="90">
        <f t="shared" si="242"/>
        <v>610</v>
      </c>
      <c r="D750" s="3" t="s">
        <v>703</v>
      </c>
      <c r="E750" s="225" t="str">
        <f>_xlfn.XLOOKUP(D750, '[1]Парный рейтинг'!$D$10:$D$826,'[1]Парный рейтинг'!$P$10:$P$826, "")</f>
        <v/>
      </c>
      <c r="F750" s="172" t="str">
        <f t="shared" si="225"/>
        <v/>
      </c>
      <c r="G750" s="207" t="e">
        <f t="shared" si="226"/>
        <v>#VALUE!</v>
      </c>
      <c r="H750" s="176" t="str">
        <f t="shared" si="243"/>
        <v/>
      </c>
      <c r="I750" s="27" t="str">
        <f t="shared" si="227"/>
        <v>3,0</v>
      </c>
      <c r="J750" s="208">
        <v>3</v>
      </c>
      <c r="K750" s="24" t="s">
        <v>797</v>
      </c>
      <c r="L750" s="2">
        <f t="shared" si="228"/>
        <v>0</v>
      </c>
      <c r="M750" s="5">
        <f t="shared" si="229"/>
        <v>3</v>
      </c>
      <c r="N750" s="196">
        <f t="shared" si="230"/>
        <v>0</v>
      </c>
      <c r="O750" s="196">
        <f t="shared" si="231"/>
        <v>0</v>
      </c>
      <c r="P750" s="17" t="str">
        <f t="shared" si="232"/>
        <v/>
      </c>
      <c r="Q750" s="16" t="str">
        <f t="shared" si="233"/>
        <v>n/a</v>
      </c>
      <c r="R750" s="10" t="e">
        <f t="shared" si="234"/>
        <v>#VALUE!</v>
      </c>
      <c r="S750" s="25">
        <f t="shared" si="235"/>
        <v>0</v>
      </c>
      <c r="T750" s="11">
        <f t="shared" si="236"/>
        <v>0</v>
      </c>
      <c r="U750" s="12" t="str">
        <f t="shared" si="237"/>
        <v xml:space="preserve"> </v>
      </c>
      <c r="V750" s="13">
        <f t="shared" si="238"/>
        <v>0</v>
      </c>
      <c r="W750" s="53">
        <f t="shared" si="239"/>
        <v>0</v>
      </c>
      <c r="X750" s="54">
        <f t="shared" si="240"/>
        <v>0</v>
      </c>
      <c r="Y750" s="15" t="str">
        <f t="shared" si="241"/>
        <v>-</v>
      </c>
      <c r="Z750" s="54" t="s">
        <v>797</v>
      </c>
      <c r="AA750" s="12">
        <v>0</v>
      </c>
      <c r="AB750" s="54" t="s">
        <v>797</v>
      </c>
      <c r="AC750" s="12">
        <v>0</v>
      </c>
      <c r="AD750" s="54" t="s">
        <v>797</v>
      </c>
      <c r="AE750" s="12">
        <v>0</v>
      </c>
      <c r="AF750" s="54" t="s">
        <v>797</v>
      </c>
      <c r="AG750" s="12">
        <v>0</v>
      </c>
      <c r="AH750" s="54" t="s">
        <v>797</v>
      </c>
      <c r="AI750" s="12">
        <v>0</v>
      </c>
      <c r="AJ750" s="54" t="s">
        <v>797</v>
      </c>
      <c r="AK750" s="12">
        <v>0</v>
      </c>
      <c r="AL750" s="54" t="s">
        <v>797</v>
      </c>
      <c r="AM750" s="12">
        <v>0</v>
      </c>
      <c r="AN750" s="54" t="s">
        <v>797</v>
      </c>
      <c r="AO750" s="12">
        <v>0</v>
      </c>
      <c r="AP750" s="183" t="s">
        <v>896</v>
      </c>
      <c r="AQ750" s="194">
        <v>3</v>
      </c>
      <c r="AR750" s="195" t="s">
        <v>797</v>
      </c>
      <c r="AS750" s="180">
        <v>0</v>
      </c>
      <c r="AT750" s="181">
        <v>3</v>
      </c>
      <c r="AU750" s="188">
        <v>0</v>
      </c>
      <c r="AV750" s="188">
        <v>0</v>
      </c>
      <c r="AW750" s="188" t="s">
        <v>797</v>
      </c>
      <c r="AX750" s="95" t="s">
        <v>897</v>
      </c>
      <c r="AY750" s="96" t="e">
        <v>#VALUE!</v>
      </c>
      <c r="AZ750" s="97">
        <v>0</v>
      </c>
    </row>
    <row r="751" spans="3:52" ht="15" customHeight="1" x14ac:dyDescent="0.25">
      <c r="C751" s="90">
        <f t="shared" si="242"/>
        <v>611</v>
      </c>
      <c r="D751" s="3" t="s">
        <v>704</v>
      </c>
      <c r="E751" s="225" t="str">
        <f>_xlfn.XLOOKUP(D751, '[1]Парный рейтинг'!$D$10:$D$826,'[1]Парный рейтинг'!$P$10:$P$826, "")</f>
        <v/>
      </c>
      <c r="F751" s="172" t="str">
        <f t="shared" si="225"/>
        <v/>
      </c>
      <c r="G751" s="207" t="e">
        <f t="shared" si="226"/>
        <v>#VALUE!</v>
      </c>
      <c r="H751" s="176" t="str">
        <f t="shared" si="243"/>
        <v/>
      </c>
      <c r="I751" s="27" t="str">
        <f t="shared" si="227"/>
        <v>3,0</v>
      </c>
      <c r="J751" s="208">
        <v>3</v>
      </c>
      <c r="K751" s="24" t="s">
        <v>797</v>
      </c>
      <c r="L751" s="2">
        <f t="shared" si="228"/>
        <v>0</v>
      </c>
      <c r="M751" s="5">
        <f t="shared" si="229"/>
        <v>3</v>
      </c>
      <c r="N751" s="196">
        <f t="shared" si="230"/>
        <v>0</v>
      </c>
      <c r="O751" s="196">
        <f t="shared" si="231"/>
        <v>0</v>
      </c>
      <c r="P751" s="17" t="str">
        <f t="shared" si="232"/>
        <v/>
      </c>
      <c r="Q751" s="16" t="str">
        <f t="shared" si="233"/>
        <v>n/a</v>
      </c>
      <c r="R751" s="10" t="e">
        <f t="shared" si="234"/>
        <v>#VALUE!</v>
      </c>
      <c r="S751" s="25">
        <f t="shared" si="235"/>
        <v>0</v>
      </c>
      <c r="T751" s="11">
        <f t="shared" si="236"/>
        <v>0</v>
      </c>
      <c r="U751" s="12" t="str">
        <f t="shared" si="237"/>
        <v xml:space="preserve"> </v>
      </c>
      <c r="V751" s="13">
        <f t="shared" si="238"/>
        <v>0</v>
      </c>
      <c r="W751" s="53">
        <f t="shared" si="239"/>
        <v>0</v>
      </c>
      <c r="X751" s="54">
        <f t="shared" si="240"/>
        <v>0</v>
      </c>
      <c r="Y751" s="15" t="str">
        <f t="shared" si="241"/>
        <v>-</v>
      </c>
      <c r="Z751" s="54" t="s">
        <v>797</v>
      </c>
      <c r="AA751" s="12">
        <v>0</v>
      </c>
      <c r="AB751" s="54" t="s">
        <v>797</v>
      </c>
      <c r="AC751" s="12">
        <v>0</v>
      </c>
      <c r="AD751" s="54" t="s">
        <v>797</v>
      </c>
      <c r="AE751" s="12">
        <v>0</v>
      </c>
      <c r="AF751" s="54" t="s">
        <v>797</v>
      </c>
      <c r="AG751" s="12">
        <v>0</v>
      </c>
      <c r="AH751" s="54" t="s">
        <v>797</v>
      </c>
      <c r="AI751" s="12">
        <v>0</v>
      </c>
      <c r="AJ751" s="54" t="s">
        <v>797</v>
      </c>
      <c r="AK751" s="12">
        <v>0</v>
      </c>
      <c r="AL751" s="54" t="s">
        <v>797</v>
      </c>
      <c r="AM751" s="12">
        <v>0</v>
      </c>
      <c r="AN751" s="54" t="s">
        <v>797</v>
      </c>
      <c r="AO751" s="12">
        <v>0</v>
      </c>
      <c r="AP751" s="183" t="s">
        <v>896</v>
      </c>
      <c r="AQ751" s="194">
        <v>3</v>
      </c>
      <c r="AR751" s="195" t="s">
        <v>797</v>
      </c>
      <c r="AS751" s="180">
        <v>0</v>
      </c>
      <c r="AT751" s="181">
        <v>3</v>
      </c>
      <c r="AU751" s="188">
        <v>0</v>
      </c>
      <c r="AV751" s="188">
        <v>0</v>
      </c>
      <c r="AW751" s="188" t="s">
        <v>797</v>
      </c>
      <c r="AX751" s="95" t="s">
        <v>897</v>
      </c>
      <c r="AY751" s="96" t="e">
        <v>#VALUE!</v>
      </c>
      <c r="AZ751" s="97">
        <v>0</v>
      </c>
    </row>
    <row r="752" spans="3:52" ht="15" customHeight="1" x14ac:dyDescent="0.25">
      <c r="C752" s="90">
        <f t="shared" si="242"/>
        <v>612</v>
      </c>
      <c r="D752" s="3" t="s">
        <v>385</v>
      </c>
      <c r="E752" s="225" t="str">
        <f>_xlfn.XLOOKUP(D752, '[1]Парный рейтинг'!$D$10:$D$826,'[1]Парный рейтинг'!$P$10:$P$826, "")</f>
        <v/>
      </c>
      <c r="F752" s="172" t="str">
        <f t="shared" si="225"/>
        <v/>
      </c>
      <c r="G752" s="207" t="e">
        <f t="shared" si="226"/>
        <v>#VALUE!</v>
      </c>
      <c r="H752" s="176" t="str">
        <f t="shared" si="243"/>
        <v/>
      </c>
      <c r="I752" s="27" t="str">
        <f t="shared" si="227"/>
        <v>3,0</v>
      </c>
      <c r="J752" s="208">
        <v>3</v>
      </c>
      <c r="K752" s="24" t="s">
        <v>797</v>
      </c>
      <c r="L752" s="2">
        <f t="shared" si="228"/>
        <v>0</v>
      </c>
      <c r="M752" s="5">
        <f t="shared" si="229"/>
        <v>3</v>
      </c>
      <c r="N752" s="196">
        <f t="shared" si="230"/>
        <v>0</v>
      </c>
      <c r="O752" s="196">
        <f t="shared" si="231"/>
        <v>0</v>
      </c>
      <c r="P752" s="17" t="str">
        <f t="shared" si="232"/>
        <v/>
      </c>
      <c r="Q752" s="16" t="str">
        <f t="shared" si="233"/>
        <v>n/a</v>
      </c>
      <c r="R752" s="10" t="e">
        <f t="shared" si="234"/>
        <v>#VALUE!</v>
      </c>
      <c r="S752" s="25">
        <f t="shared" si="235"/>
        <v>0</v>
      </c>
      <c r="T752" s="11">
        <f t="shared" si="236"/>
        <v>0</v>
      </c>
      <c r="U752" s="12" t="str">
        <f t="shared" si="237"/>
        <v xml:space="preserve"> </v>
      </c>
      <c r="V752" s="13">
        <f t="shared" si="238"/>
        <v>0</v>
      </c>
      <c r="W752" s="53">
        <f t="shared" si="239"/>
        <v>0</v>
      </c>
      <c r="X752" s="54">
        <f t="shared" si="240"/>
        <v>0</v>
      </c>
      <c r="Y752" s="15" t="str">
        <f t="shared" si="241"/>
        <v>-</v>
      </c>
      <c r="Z752" s="54" t="s">
        <v>797</v>
      </c>
      <c r="AA752" s="12">
        <v>0</v>
      </c>
      <c r="AB752" s="54" t="s">
        <v>797</v>
      </c>
      <c r="AC752" s="12">
        <v>0</v>
      </c>
      <c r="AD752" s="54" t="s">
        <v>797</v>
      </c>
      <c r="AE752" s="12">
        <v>0</v>
      </c>
      <c r="AF752" s="54" t="s">
        <v>797</v>
      </c>
      <c r="AG752" s="12">
        <v>0</v>
      </c>
      <c r="AH752" s="54" t="s">
        <v>797</v>
      </c>
      <c r="AI752" s="12">
        <v>0</v>
      </c>
      <c r="AJ752" s="54" t="s">
        <v>797</v>
      </c>
      <c r="AK752" s="12">
        <v>0</v>
      </c>
      <c r="AL752" s="54" t="s">
        <v>797</v>
      </c>
      <c r="AM752" s="12">
        <v>0</v>
      </c>
      <c r="AN752" s="54" t="s">
        <v>797</v>
      </c>
      <c r="AO752" s="12">
        <v>0</v>
      </c>
      <c r="AP752" s="183" t="s">
        <v>896</v>
      </c>
      <c r="AQ752" s="194">
        <v>3</v>
      </c>
      <c r="AR752" s="195" t="s">
        <v>797</v>
      </c>
      <c r="AS752" s="180">
        <v>0</v>
      </c>
      <c r="AT752" s="181">
        <v>3</v>
      </c>
      <c r="AU752" s="188">
        <v>0</v>
      </c>
      <c r="AV752" s="188">
        <v>0</v>
      </c>
      <c r="AW752" s="188" t="s">
        <v>797</v>
      </c>
      <c r="AX752" s="95" t="s">
        <v>897</v>
      </c>
      <c r="AY752" s="96" t="e">
        <v>#VALUE!</v>
      </c>
      <c r="AZ752" s="97">
        <v>0</v>
      </c>
    </row>
    <row r="753" spans="3:52" ht="15" customHeight="1" x14ac:dyDescent="0.25">
      <c r="C753" s="90">
        <f t="shared" si="242"/>
        <v>613</v>
      </c>
      <c r="D753" s="3" t="s">
        <v>705</v>
      </c>
      <c r="E753" s="225" t="str">
        <f>_xlfn.XLOOKUP(D753, '[1]Парный рейтинг'!$D$10:$D$826,'[1]Парный рейтинг'!$P$10:$P$826, "")</f>
        <v/>
      </c>
      <c r="F753" s="172" t="str">
        <f t="shared" si="225"/>
        <v/>
      </c>
      <c r="G753" s="207" t="e">
        <f t="shared" si="226"/>
        <v>#VALUE!</v>
      </c>
      <c r="H753" s="176" t="str">
        <f t="shared" si="243"/>
        <v/>
      </c>
      <c r="I753" s="27" t="str">
        <f t="shared" si="227"/>
        <v>3,0</v>
      </c>
      <c r="J753" s="208">
        <v>3</v>
      </c>
      <c r="K753" s="24" t="s">
        <v>797</v>
      </c>
      <c r="L753" s="2">
        <f t="shared" si="228"/>
        <v>0</v>
      </c>
      <c r="M753" s="5">
        <f t="shared" si="229"/>
        <v>3</v>
      </c>
      <c r="N753" s="196">
        <f t="shared" si="230"/>
        <v>0</v>
      </c>
      <c r="O753" s="196">
        <f t="shared" si="231"/>
        <v>0</v>
      </c>
      <c r="P753" s="17" t="str">
        <f t="shared" si="232"/>
        <v/>
      </c>
      <c r="Q753" s="16" t="str">
        <f t="shared" si="233"/>
        <v>n/a</v>
      </c>
      <c r="R753" s="10" t="e">
        <f t="shared" si="234"/>
        <v>#VALUE!</v>
      </c>
      <c r="S753" s="25">
        <f t="shared" si="235"/>
        <v>0</v>
      </c>
      <c r="T753" s="11">
        <f t="shared" si="236"/>
        <v>0</v>
      </c>
      <c r="U753" s="12" t="str">
        <f t="shared" si="237"/>
        <v xml:space="preserve"> </v>
      </c>
      <c r="V753" s="13">
        <f t="shared" si="238"/>
        <v>0</v>
      </c>
      <c r="W753" s="53">
        <f t="shared" si="239"/>
        <v>0</v>
      </c>
      <c r="X753" s="54">
        <f t="shared" si="240"/>
        <v>0</v>
      </c>
      <c r="Y753" s="15" t="str">
        <f t="shared" si="241"/>
        <v>-</v>
      </c>
      <c r="Z753" s="54" t="s">
        <v>797</v>
      </c>
      <c r="AA753" s="12">
        <v>0</v>
      </c>
      <c r="AB753" s="54" t="s">
        <v>797</v>
      </c>
      <c r="AC753" s="12">
        <v>0</v>
      </c>
      <c r="AD753" s="54" t="s">
        <v>797</v>
      </c>
      <c r="AE753" s="12">
        <v>0</v>
      </c>
      <c r="AF753" s="54" t="s">
        <v>797</v>
      </c>
      <c r="AG753" s="12">
        <v>0</v>
      </c>
      <c r="AH753" s="54" t="s">
        <v>797</v>
      </c>
      <c r="AI753" s="12">
        <v>0</v>
      </c>
      <c r="AJ753" s="54" t="s">
        <v>797</v>
      </c>
      <c r="AK753" s="12">
        <v>0</v>
      </c>
      <c r="AL753" s="54" t="s">
        <v>797</v>
      </c>
      <c r="AM753" s="12">
        <v>0</v>
      </c>
      <c r="AN753" s="54" t="s">
        <v>797</v>
      </c>
      <c r="AO753" s="12">
        <v>0</v>
      </c>
      <c r="AP753" s="183" t="s">
        <v>896</v>
      </c>
      <c r="AQ753" s="194">
        <v>3</v>
      </c>
      <c r="AR753" s="195" t="s">
        <v>797</v>
      </c>
      <c r="AS753" s="180">
        <v>0</v>
      </c>
      <c r="AT753" s="181">
        <v>3</v>
      </c>
      <c r="AU753" s="188">
        <v>0</v>
      </c>
      <c r="AV753" s="188">
        <v>0</v>
      </c>
      <c r="AW753" s="188" t="s">
        <v>797</v>
      </c>
      <c r="AX753" s="95" t="s">
        <v>897</v>
      </c>
      <c r="AY753" s="96" t="e">
        <v>#VALUE!</v>
      </c>
      <c r="AZ753" s="97">
        <v>0</v>
      </c>
    </row>
    <row r="754" spans="3:52" ht="15" customHeight="1" x14ac:dyDescent="0.25">
      <c r="C754" s="90">
        <f t="shared" si="242"/>
        <v>614</v>
      </c>
      <c r="D754" s="3" t="s">
        <v>467</v>
      </c>
      <c r="E754" s="225" t="str">
        <f>_xlfn.XLOOKUP(D754, '[1]Парный рейтинг'!$D$10:$D$826,'[1]Парный рейтинг'!$P$10:$P$826, "")</f>
        <v/>
      </c>
      <c r="F754" s="172" t="str">
        <f t="shared" si="225"/>
        <v/>
      </c>
      <c r="G754" s="207" t="e">
        <f t="shared" si="226"/>
        <v>#VALUE!</v>
      </c>
      <c r="H754" s="176" t="str">
        <f t="shared" si="243"/>
        <v/>
      </c>
      <c r="I754" s="27" t="str">
        <f t="shared" si="227"/>
        <v>3,0</v>
      </c>
      <c r="J754" s="208">
        <v>3</v>
      </c>
      <c r="K754" s="24" t="s">
        <v>797</v>
      </c>
      <c r="L754" s="2">
        <f t="shared" si="228"/>
        <v>0</v>
      </c>
      <c r="M754" s="5">
        <f t="shared" si="229"/>
        <v>3</v>
      </c>
      <c r="N754" s="196">
        <f t="shared" si="230"/>
        <v>0</v>
      </c>
      <c r="O754" s="196">
        <f t="shared" si="231"/>
        <v>0</v>
      </c>
      <c r="P754" s="17" t="str">
        <f t="shared" si="232"/>
        <v/>
      </c>
      <c r="Q754" s="16" t="str">
        <f t="shared" si="233"/>
        <v>n/a</v>
      </c>
      <c r="R754" s="10" t="e">
        <f t="shared" si="234"/>
        <v>#VALUE!</v>
      </c>
      <c r="S754" s="25">
        <f t="shared" si="235"/>
        <v>0</v>
      </c>
      <c r="T754" s="11">
        <f t="shared" si="236"/>
        <v>0</v>
      </c>
      <c r="U754" s="12" t="str">
        <f t="shared" si="237"/>
        <v xml:space="preserve"> </v>
      </c>
      <c r="V754" s="13">
        <f t="shared" si="238"/>
        <v>0</v>
      </c>
      <c r="W754" s="53">
        <f t="shared" si="239"/>
        <v>0</v>
      </c>
      <c r="X754" s="54">
        <f t="shared" si="240"/>
        <v>0</v>
      </c>
      <c r="Y754" s="15" t="str">
        <f t="shared" si="241"/>
        <v>-</v>
      </c>
      <c r="Z754" s="54" t="s">
        <v>797</v>
      </c>
      <c r="AA754" s="12">
        <v>0</v>
      </c>
      <c r="AB754" s="54" t="s">
        <v>797</v>
      </c>
      <c r="AC754" s="12">
        <v>0</v>
      </c>
      <c r="AD754" s="54" t="s">
        <v>797</v>
      </c>
      <c r="AE754" s="12">
        <v>0</v>
      </c>
      <c r="AF754" s="54" t="s">
        <v>797</v>
      </c>
      <c r="AG754" s="12">
        <v>0</v>
      </c>
      <c r="AH754" s="54" t="s">
        <v>797</v>
      </c>
      <c r="AI754" s="12">
        <v>0</v>
      </c>
      <c r="AJ754" s="54" t="s">
        <v>797</v>
      </c>
      <c r="AK754" s="12">
        <v>0</v>
      </c>
      <c r="AL754" s="54" t="s">
        <v>797</v>
      </c>
      <c r="AM754" s="12">
        <v>0</v>
      </c>
      <c r="AN754" s="54" t="s">
        <v>797</v>
      </c>
      <c r="AO754" s="12">
        <v>0</v>
      </c>
      <c r="AP754" s="183" t="s">
        <v>896</v>
      </c>
      <c r="AQ754" s="194">
        <v>3</v>
      </c>
      <c r="AR754" s="195" t="s">
        <v>797</v>
      </c>
      <c r="AS754" s="180">
        <v>0</v>
      </c>
      <c r="AT754" s="181">
        <v>3</v>
      </c>
      <c r="AU754" s="188">
        <v>0</v>
      </c>
      <c r="AV754" s="188">
        <v>0</v>
      </c>
      <c r="AW754" s="188" t="s">
        <v>797</v>
      </c>
      <c r="AX754" s="95" t="s">
        <v>897</v>
      </c>
      <c r="AY754" s="96" t="e">
        <v>#VALUE!</v>
      </c>
      <c r="AZ754" s="97">
        <v>0</v>
      </c>
    </row>
    <row r="755" spans="3:52" ht="15" customHeight="1" x14ac:dyDescent="0.25">
      <c r="C755" s="90">
        <f t="shared" si="242"/>
        <v>615</v>
      </c>
      <c r="D755" s="3" t="s">
        <v>706</v>
      </c>
      <c r="E755" s="225" t="str">
        <f>_xlfn.XLOOKUP(D755, '[1]Парный рейтинг'!$D$10:$D$826,'[1]Парный рейтинг'!$P$10:$P$826, "")</f>
        <v/>
      </c>
      <c r="F755" s="172" t="str">
        <f t="shared" si="225"/>
        <v/>
      </c>
      <c r="G755" s="207" t="e">
        <f t="shared" si="226"/>
        <v>#VALUE!</v>
      </c>
      <c r="H755" s="176" t="str">
        <f t="shared" si="243"/>
        <v/>
      </c>
      <c r="I755" s="27" t="str">
        <f t="shared" si="227"/>
        <v>3,0</v>
      </c>
      <c r="J755" s="208">
        <v>3</v>
      </c>
      <c r="K755" s="24" t="s">
        <v>797</v>
      </c>
      <c r="L755" s="2">
        <f t="shared" si="228"/>
        <v>0</v>
      </c>
      <c r="M755" s="5">
        <f t="shared" si="229"/>
        <v>3</v>
      </c>
      <c r="N755" s="196">
        <f t="shared" si="230"/>
        <v>0</v>
      </c>
      <c r="O755" s="196">
        <f t="shared" si="231"/>
        <v>0</v>
      </c>
      <c r="P755" s="17" t="str">
        <f t="shared" si="232"/>
        <v/>
      </c>
      <c r="Q755" s="16" t="str">
        <f t="shared" si="233"/>
        <v>n/a</v>
      </c>
      <c r="R755" s="10" t="e">
        <f t="shared" si="234"/>
        <v>#VALUE!</v>
      </c>
      <c r="S755" s="25">
        <f t="shared" si="235"/>
        <v>0</v>
      </c>
      <c r="T755" s="11">
        <f t="shared" si="236"/>
        <v>0</v>
      </c>
      <c r="U755" s="12" t="str">
        <f t="shared" si="237"/>
        <v xml:space="preserve"> </v>
      </c>
      <c r="V755" s="13">
        <f t="shared" si="238"/>
        <v>0</v>
      </c>
      <c r="W755" s="53">
        <f t="shared" si="239"/>
        <v>0</v>
      </c>
      <c r="X755" s="54">
        <f t="shared" si="240"/>
        <v>0</v>
      </c>
      <c r="Y755" s="15" t="str">
        <f t="shared" si="241"/>
        <v>-</v>
      </c>
      <c r="Z755" s="54" t="s">
        <v>797</v>
      </c>
      <c r="AA755" s="12">
        <v>0</v>
      </c>
      <c r="AB755" s="54" t="s">
        <v>797</v>
      </c>
      <c r="AC755" s="12">
        <v>0</v>
      </c>
      <c r="AD755" s="54" t="s">
        <v>797</v>
      </c>
      <c r="AE755" s="12">
        <v>0</v>
      </c>
      <c r="AF755" s="54" t="s">
        <v>797</v>
      </c>
      <c r="AG755" s="12">
        <v>0</v>
      </c>
      <c r="AH755" s="54" t="s">
        <v>797</v>
      </c>
      <c r="AI755" s="12">
        <v>0</v>
      </c>
      <c r="AJ755" s="54" t="s">
        <v>797</v>
      </c>
      <c r="AK755" s="12">
        <v>0</v>
      </c>
      <c r="AL755" s="54" t="s">
        <v>797</v>
      </c>
      <c r="AM755" s="12">
        <v>0</v>
      </c>
      <c r="AN755" s="54" t="s">
        <v>797</v>
      </c>
      <c r="AO755" s="12">
        <v>0</v>
      </c>
      <c r="AP755" s="183" t="s">
        <v>896</v>
      </c>
      <c r="AQ755" s="194">
        <v>3</v>
      </c>
      <c r="AR755" s="195" t="s">
        <v>797</v>
      </c>
      <c r="AS755" s="180">
        <v>0</v>
      </c>
      <c r="AT755" s="181">
        <v>3</v>
      </c>
      <c r="AU755" s="188">
        <v>0</v>
      </c>
      <c r="AV755" s="188">
        <v>0</v>
      </c>
      <c r="AW755" s="188" t="s">
        <v>797</v>
      </c>
      <c r="AX755" s="95" t="s">
        <v>897</v>
      </c>
      <c r="AY755" s="96" t="e">
        <v>#VALUE!</v>
      </c>
      <c r="AZ755" s="97">
        <v>0</v>
      </c>
    </row>
    <row r="756" spans="3:52" ht="15" customHeight="1" x14ac:dyDescent="0.25">
      <c r="C756" s="90">
        <f t="shared" si="242"/>
        <v>616</v>
      </c>
      <c r="D756" s="3" t="s">
        <v>326</v>
      </c>
      <c r="E756" s="225" t="str">
        <f>_xlfn.XLOOKUP(D756, '[1]Парный рейтинг'!$D$10:$D$826,'[1]Парный рейтинг'!$P$10:$P$826, "")</f>
        <v/>
      </c>
      <c r="F756" s="172" t="str">
        <f t="shared" si="225"/>
        <v/>
      </c>
      <c r="G756" s="207" t="e">
        <f t="shared" si="226"/>
        <v>#VALUE!</v>
      </c>
      <c r="H756" s="176" t="str">
        <f t="shared" si="243"/>
        <v/>
      </c>
      <c r="I756" s="27" t="str">
        <f t="shared" si="227"/>
        <v>3,0</v>
      </c>
      <c r="J756" s="208">
        <v>3</v>
      </c>
      <c r="K756" s="24" t="s">
        <v>797</v>
      </c>
      <c r="L756" s="2">
        <f t="shared" si="228"/>
        <v>0</v>
      </c>
      <c r="M756" s="5">
        <f t="shared" si="229"/>
        <v>3</v>
      </c>
      <c r="N756" s="196">
        <f t="shared" si="230"/>
        <v>0</v>
      </c>
      <c r="O756" s="196">
        <f t="shared" si="231"/>
        <v>0</v>
      </c>
      <c r="P756" s="17" t="str">
        <f t="shared" si="232"/>
        <v/>
      </c>
      <c r="Q756" s="16" t="str">
        <f t="shared" si="233"/>
        <v>n/a</v>
      </c>
      <c r="R756" s="10" t="e">
        <f t="shared" si="234"/>
        <v>#VALUE!</v>
      </c>
      <c r="S756" s="25">
        <f t="shared" si="235"/>
        <v>0</v>
      </c>
      <c r="T756" s="11">
        <f t="shared" si="236"/>
        <v>0</v>
      </c>
      <c r="U756" s="12" t="str">
        <f t="shared" si="237"/>
        <v xml:space="preserve"> </v>
      </c>
      <c r="V756" s="13">
        <f t="shared" si="238"/>
        <v>0</v>
      </c>
      <c r="W756" s="53">
        <f t="shared" si="239"/>
        <v>0</v>
      </c>
      <c r="X756" s="54">
        <f t="shared" si="240"/>
        <v>0</v>
      </c>
      <c r="Y756" s="15" t="str">
        <f t="shared" si="241"/>
        <v>-</v>
      </c>
      <c r="Z756" s="54" t="s">
        <v>797</v>
      </c>
      <c r="AA756" s="12">
        <v>0</v>
      </c>
      <c r="AB756" s="54" t="s">
        <v>797</v>
      </c>
      <c r="AC756" s="12">
        <v>0</v>
      </c>
      <c r="AD756" s="54" t="s">
        <v>797</v>
      </c>
      <c r="AE756" s="12">
        <v>0</v>
      </c>
      <c r="AF756" s="54" t="s">
        <v>797</v>
      </c>
      <c r="AG756" s="12">
        <v>0</v>
      </c>
      <c r="AH756" s="54" t="s">
        <v>797</v>
      </c>
      <c r="AI756" s="12">
        <v>0</v>
      </c>
      <c r="AJ756" s="54" t="s">
        <v>797</v>
      </c>
      <c r="AK756" s="12">
        <v>0</v>
      </c>
      <c r="AL756" s="54" t="s">
        <v>797</v>
      </c>
      <c r="AM756" s="12">
        <v>0</v>
      </c>
      <c r="AN756" s="54" t="s">
        <v>797</v>
      </c>
      <c r="AO756" s="12">
        <v>0</v>
      </c>
      <c r="AP756" s="183" t="s">
        <v>896</v>
      </c>
      <c r="AQ756" s="194">
        <v>3</v>
      </c>
      <c r="AR756" s="195" t="s">
        <v>797</v>
      </c>
      <c r="AS756" s="180">
        <v>0</v>
      </c>
      <c r="AT756" s="181">
        <v>3</v>
      </c>
      <c r="AU756" s="188">
        <v>0</v>
      </c>
      <c r="AV756" s="188">
        <v>0</v>
      </c>
      <c r="AW756" s="188" t="s">
        <v>797</v>
      </c>
      <c r="AX756" s="95" t="s">
        <v>897</v>
      </c>
      <c r="AY756" s="96" t="e">
        <v>#VALUE!</v>
      </c>
      <c r="AZ756" s="97">
        <v>0</v>
      </c>
    </row>
    <row r="757" spans="3:52" ht="15" customHeight="1" x14ac:dyDescent="0.25">
      <c r="C757" s="90">
        <f t="shared" si="242"/>
        <v>617</v>
      </c>
      <c r="D757" s="3" t="s">
        <v>456</v>
      </c>
      <c r="E757" s="225" t="str">
        <f>_xlfn.XLOOKUP(D757, '[1]Парный рейтинг'!$D$10:$D$826,'[1]Парный рейтинг'!$P$10:$P$826, "")</f>
        <v/>
      </c>
      <c r="F757" s="172" t="str">
        <f t="shared" si="225"/>
        <v/>
      </c>
      <c r="G757" s="207" t="e">
        <f t="shared" si="226"/>
        <v>#VALUE!</v>
      </c>
      <c r="H757" s="176" t="str">
        <f t="shared" si="243"/>
        <v/>
      </c>
      <c r="I757" s="27" t="str">
        <f t="shared" si="227"/>
        <v>3,0</v>
      </c>
      <c r="J757" s="208">
        <v>3</v>
      </c>
      <c r="K757" s="24" t="s">
        <v>797</v>
      </c>
      <c r="L757" s="2">
        <f t="shared" si="228"/>
        <v>0</v>
      </c>
      <c r="M757" s="5">
        <f t="shared" si="229"/>
        <v>3</v>
      </c>
      <c r="N757" s="196">
        <f t="shared" si="230"/>
        <v>0</v>
      </c>
      <c r="O757" s="196">
        <f t="shared" si="231"/>
        <v>0</v>
      </c>
      <c r="P757" s="17" t="str">
        <f t="shared" si="232"/>
        <v/>
      </c>
      <c r="Q757" s="16" t="str">
        <f t="shared" si="233"/>
        <v>n/a</v>
      </c>
      <c r="R757" s="10" t="e">
        <f t="shared" si="234"/>
        <v>#VALUE!</v>
      </c>
      <c r="S757" s="25">
        <f t="shared" si="235"/>
        <v>0</v>
      </c>
      <c r="T757" s="11">
        <f t="shared" si="236"/>
        <v>0</v>
      </c>
      <c r="U757" s="12" t="str">
        <f t="shared" si="237"/>
        <v xml:space="preserve"> </v>
      </c>
      <c r="V757" s="13">
        <f t="shared" si="238"/>
        <v>0</v>
      </c>
      <c r="W757" s="53">
        <f t="shared" si="239"/>
        <v>0</v>
      </c>
      <c r="X757" s="54">
        <f t="shared" si="240"/>
        <v>0</v>
      </c>
      <c r="Y757" s="15" t="str">
        <f t="shared" si="241"/>
        <v>-</v>
      </c>
      <c r="Z757" s="54" t="s">
        <v>797</v>
      </c>
      <c r="AA757" s="12">
        <v>0</v>
      </c>
      <c r="AB757" s="54" t="s">
        <v>797</v>
      </c>
      <c r="AC757" s="12">
        <v>0</v>
      </c>
      <c r="AD757" s="54" t="s">
        <v>797</v>
      </c>
      <c r="AE757" s="12">
        <v>0</v>
      </c>
      <c r="AF757" s="54" t="s">
        <v>797</v>
      </c>
      <c r="AG757" s="12">
        <v>0</v>
      </c>
      <c r="AH757" s="54" t="s">
        <v>797</v>
      </c>
      <c r="AI757" s="12">
        <v>0</v>
      </c>
      <c r="AJ757" s="54" t="s">
        <v>797</v>
      </c>
      <c r="AK757" s="12">
        <v>0</v>
      </c>
      <c r="AL757" s="54" t="s">
        <v>797</v>
      </c>
      <c r="AM757" s="12">
        <v>0</v>
      </c>
      <c r="AN757" s="54" t="s">
        <v>797</v>
      </c>
      <c r="AO757" s="12">
        <v>0</v>
      </c>
      <c r="AP757" s="183" t="s">
        <v>896</v>
      </c>
      <c r="AQ757" s="194">
        <v>3</v>
      </c>
      <c r="AR757" s="195" t="s">
        <v>797</v>
      </c>
      <c r="AS757" s="180">
        <v>0</v>
      </c>
      <c r="AT757" s="181">
        <v>3</v>
      </c>
      <c r="AU757" s="188">
        <v>0</v>
      </c>
      <c r="AV757" s="188">
        <v>0</v>
      </c>
      <c r="AW757" s="188" t="s">
        <v>797</v>
      </c>
      <c r="AX757" s="95" t="s">
        <v>897</v>
      </c>
      <c r="AY757" s="96" t="e">
        <v>#VALUE!</v>
      </c>
      <c r="AZ757" s="97">
        <v>0</v>
      </c>
    </row>
    <row r="758" spans="3:52" ht="15" customHeight="1" x14ac:dyDescent="0.25">
      <c r="C758" s="90">
        <f t="shared" si="242"/>
        <v>618</v>
      </c>
      <c r="D758" s="3" t="s">
        <v>390</v>
      </c>
      <c r="E758" s="225" t="str">
        <f>_xlfn.XLOOKUP(D758, '[1]Парный рейтинг'!$D$10:$D$826,'[1]Парный рейтинг'!$P$10:$P$826, "")</f>
        <v/>
      </c>
      <c r="F758" s="172" t="str">
        <f t="shared" si="225"/>
        <v/>
      </c>
      <c r="G758" s="207" t="e">
        <f t="shared" si="226"/>
        <v>#VALUE!</v>
      </c>
      <c r="H758" s="176" t="str">
        <f t="shared" si="243"/>
        <v/>
      </c>
      <c r="I758" s="27" t="str">
        <f t="shared" si="227"/>
        <v>3,0</v>
      </c>
      <c r="J758" s="208">
        <v>3</v>
      </c>
      <c r="K758" s="24" t="s">
        <v>797</v>
      </c>
      <c r="L758" s="2">
        <f t="shared" si="228"/>
        <v>0</v>
      </c>
      <c r="M758" s="5">
        <f t="shared" si="229"/>
        <v>3</v>
      </c>
      <c r="N758" s="196">
        <f t="shared" si="230"/>
        <v>0</v>
      </c>
      <c r="O758" s="196">
        <f t="shared" si="231"/>
        <v>0</v>
      </c>
      <c r="P758" s="17" t="str">
        <f t="shared" si="232"/>
        <v/>
      </c>
      <c r="Q758" s="16" t="str">
        <f t="shared" si="233"/>
        <v>n/a</v>
      </c>
      <c r="R758" s="10" t="e">
        <f t="shared" si="234"/>
        <v>#VALUE!</v>
      </c>
      <c r="S758" s="25">
        <f t="shared" si="235"/>
        <v>0</v>
      </c>
      <c r="T758" s="11">
        <f t="shared" si="236"/>
        <v>0</v>
      </c>
      <c r="U758" s="12" t="str">
        <f t="shared" si="237"/>
        <v xml:space="preserve"> </v>
      </c>
      <c r="V758" s="13">
        <f t="shared" si="238"/>
        <v>0</v>
      </c>
      <c r="W758" s="53">
        <f t="shared" si="239"/>
        <v>0</v>
      </c>
      <c r="X758" s="54">
        <f t="shared" si="240"/>
        <v>0</v>
      </c>
      <c r="Y758" s="15" t="str">
        <f t="shared" si="241"/>
        <v>-</v>
      </c>
      <c r="Z758" s="54" t="s">
        <v>797</v>
      </c>
      <c r="AA758" s="12">
        <v>0</v>
      </c>
      <c r="AB758" s="54" t="s">
        <v>797</v>
      </c>
      <c r="AC758" s="12">
        <v>0</v>
      </c>
      <c r="AD758" s="54" t="s">
        <v>797</v>
      </c>
      <c r="AE758" s="12">
        <v>0</v>
      </c>
      <c r="AF758" s="54" t="s">
        <v>797</v>
      </c>
      <c r="AG758" s="12">
        <v>0</v>
      </c>
      <c r="AH758" s="54" t="s">
        <v>797</v>
      </c>
      <c r="AI758" s="12">
        <v>0</v>
      </c>
      <c r="AJ758" s="54" t="s">
        <v>797</v>
      </c>
      <c r="AK758" s="12">
        <v>0</v>
      </c>
      <c r="AL758" s="54" t="s">
        <v>797</v>
      </c>
      <c r="AM758" s="12">
        <v>0</v>
      </c>
      <c r="AN758" s="54" t="s">
        <v>797</v>
      </c>
      <c r="AO758" s="12">
        <v>0</v>
      </c>
      <c r="AP758" s="183" t="s">
        <v>896</v>
      </c>
      <c r="AQ758" s="194">
        <v>3</v>
      </c>
      <c r="AR758" s="195" t="s">
        <v>797</v>
      </c>
      <c r="AS758" s="180">
        <v>0</v>
      </c>
      <c r="AT758" s="181">
        <v>3</v>
      </c>
      <c r="AU758" s="188">
        <v>0</v>
      </c>
      <c r="AV758" s="188">
        <v>0</v>
      </c>
      <c r="AW758" s="188" t="s">
        <v>797</v>
      </c>
      <c r="AX758" s="95" t="s">
        <v>897</v>
      </c>
      <c r="AY758" s="96" t="e">
        <v>#VALUE!</v>
      </c>
      <c r="AZ758" s="97">
        <v>0</v>
      </c>
    </row>
    <row r="759" spans="3:52" ht="15" customHeight="1" x14ac:dyDescent="0.25">
      <c r="C759" s="90">
        <f t="shared" si="242"/>
        <v>619</v>
      </c>
      <c r="D759" s="3" t="s">
        <v>502</v>
      </c>
      <c r="E759" s="225" t="str">
        <f>_xlfn.XLOOKUP(D759, '[1]Парный рейтинг'!$D$10:$D$826,'[1]Парный рейтинг'!$P$10:$P$826, "")</f>
        <v/>
      </c>
      <c r="F759" s="172" t="str">
        <f t="shared" si="225"/>
        <v/>
      </c>
      <c r="G759" s="207" t="e">
        <f t="shared" si="226"/>
        <v>#VALUE!</v>
      </c>
      <c r="H759" s="176" t="str">
        <f t="shared" si="243"/>
        <v/>
      </c>
      <c r="I759" s="27" t="str">
        <f t="shared" si="227"/>
        <v>3,0</v>
      </c>
      <c r="J759" s="208">
        <v>3</v>
      </c>
      <c r="K759" s="24" t="s">
        <v>797</v>
      </c>
      <c r="L759" s="2">
        <f t="shared" si="228"/>
        <v>0</v>
      </c>
      <c r="M759" s="5">
        <f t="shared" si="229"/>
        <v>3</v>
      </c>
      <c r="N759" s="196">
        <f t="shared" si="230"/>
        <v>0</v>
      </c>
      <c r="O759" s="196">
        <f t="shared" si="231"/>
        <v>0</v>
      </c>
      <c r="P759" s="17" t="str">
        <f t="shared" si="232"/>
        <v/>
      </c>
      <c r="Q759" s="16" t="str">
        <f t="shared" si="233"/>
        <v>n/a</v>
      </c>
      <c r="R759" s="10" t="e">
        <f t="shared" si="234"/>
        <v>#VALUE!</v>
      </c>
      <c r="S759" s="25">
        <f t="shared" si="235"/>
        <v>0</v>
      </c>
      <c r="T759" s="11">
        <f t="shared" si="236"/>
        <v>0</v>
      </c>
      <c r="U759" s="12" t="str">
        <f t="shared" si="237"/>
        <v xml:space="preserve"> </v>
      </c>
      <c r="V759" s="13">
        <f t="shared" si="238"/>
        <v>0</v>
      </c>
      <c r="W759" s="53">
        <f t="shared" si="239"/>
        <v>0</v>
      </c>
      <c r="X759" s="54">
        <f t="shared" si="240"/>
        <v>0</v>
      </c>
      <c r="Y759" s="15" t="str">
        <f t="shared" si="241"/>
        <v>-</v>
      </c>
      <c r="Z759" s="54" t="s">
        <v>797</v>
      </c>
      <c r="AA759" s="12">
        <v>0</v>
      </c>
      <c r="AB759" s="54" t="s">
        <v>797</v>
      </c>
      <c r="AC759" s="12">
        <v>0</v>
      </c>
      <c r="AD759" s="54" t="s">
        <v>797</v>
      </c>
      <c r="AE759" s="12">
        <v>0</v>
      </c>
      <c r="AF759" s="54" t="s">
        <v>797</v>
      </c>
      <c r="AG759" s="12">
        <v>0</v>
      </c>
      <c r="AH759" s="54" t="s">
        <v>797</v>
      </c>
      <c r="AI759" s="12">
        <v>0</v>
      </c>
      <c r="AJ759" s="54" t="s">
        <v>797</v>
      </c>
      <c r="AK759" s="12">
        <v>0</v>
      </c>
      <c r="AL759" s="54" t="s">
        <v>797</v>
      </c>
      <c r="AM759" s="12">
        <v>0</v>
      </c>
      <c r="AN759" s="54" t="s">
        <v>797</v>
      </c>
      <c r="AO759" s="12">
        <v>0</v>
      </c>
      <c r="AP759" s="183" t="s">
        <v>896</v>
      </c>
      <c r="AQ759" s="194">
        <v>3</v>
      </c>
      <c r="AR759" s="195" t="s">
        <v>797</v>
      </c>
      <c r="AS759" s="180">
        <v>0</v>
      </c>
      <c r="AT759" s="181">
        <v>3</v>
      </c>
      <c r="AU759" s="188">
        <v>0</v>
      </c>
      <c r="AV759" s="188">
        <v>0</v>
      </c>
      <c r="AW759" s="188" t="s">
        <v>797</v>
      </c>
      <c r="AX759" s="95" t="s">
        <v>897</v>
      </c>
      <c r="AY759" s="96" t="e">
        <v>#VALUE!</v>
      </c>
      <c r="AZ759" s="97">
        <v>0</v>
      </c>
    </row>
    <row r="760" spans="3:52" ht="15" customHeight="1" x14ac:dyDescent="0.25">
      <c r="C760" s="90">
        <f t="shared" si="242"/>
        <v>620</v>
      </c>
      <c r="D760" s="3" t="s">
        <v>707</v>
      </c>
      <c r="E760" s="225" t="str">
        <f>_xlfn.XLOOKUP(D760, '[1]Парный рейтинг'!$D$10:$D$826,'[1]Парный рейтинг'!$P$10:$P$826, "")</f>
        <v/>
      </c>
      <c r="F760" s="172" t="str">
        <f t="shared" si="225"/>
        <v/>
      </c>
      <c r="G760" s="207" t="e">
        <f t="shared" si="226"/>
        <v>#VALUE!</v>
      </c>
      <c r="H760" s="176" t="str">
        <f t="shared" si="243"/>
        <v/>
      </c>
      <c r="I760" s="27" t="str">
        <f t="shared" si="227"/>
        <v>3,0</v>
      </c>
      <c r="J760" s="208">
        <v>3</v>
      </c>
      <c r="K760" s="24" t="s">
        <v>797</v>
      </c>
      <c r="L760" s="2">
        <f t="shared" si="228"/>
        <v>0</v>
      </c>
      <c r="M760" s="5">
        <f t="shared" si="229"/>
        <v>3</v>
      </c>
      <c r="N760" s="196">
        <f t="shared" si="230"/>
        <v>0</v>
      </c>
      <c r="O760" s="196">
        <f t="shared" si="231"/>
        <v>0</v>
      </c>
      <c r="P760" s="17" t="str">
        <f t="shared" si="232"/>
        <v/>
      </c>
      <c r="Q760" s="16" t="str">
        <f t="shared" si="233"/>
        <v>n/a</v>
      </c>
      <c r="R760" s="10" t="e">
        <f t="shared" si="234"/>
        <v>#VALUE!</v>
      </c>
      <c r="S760" s="25">
        <f t="shared" si="235"/>
        <v>0</v>
      </c>
      <c r="T760" s="11">
        <f t="shared" si="236"/>
        <v>0</v>
      </c>
      <c r="U760" s="12" t="str">
        <f t="shared" si="237"/>
        <v xml:space="preserve"> </v>
      </c>
      <c r="V760" s="13">
        <f t="shared" si="238"/>
        <v>0</v>
      </c>
      <c r="W760" s="53">
        <f t="shared" si="239"/>
        <v>0</v>
      </c>
      <c r="X760" s="54">
        <f t="shared" si="240"/>
        <v>0</v>
      </c>
      <c r="Y760" s="15" t="str">
        <f t="shared" si="241"/>
        <v>-</v>
      </c>
      <c r="Z760" s="54" t="s">
        <v>797</v>
      </c>
      <c r="AA760" s="12">
        <v>0</v>
      </c>
      <c r="AB760" s="54" t="s">
        <v>797</v>
      </c>
      <c r="AC760" s="12">
        <v>0</v>
      </c>
      <c r="AD760" s="54" t="s">
        <v>797</v>
      </c>
      <c r="AE760" s="12">
        <v>0</v>
      </c>
      <c r="AF760" s="54" t="s">
        <v>797</v>
      </c>
      <c r="AG760" s="12">
        <v>0</v>
      </c>
      <c r="AH760" s="54" t="s">
        <v>797</v>
      </c>
      <c r="AI760" s="12">
        <v>0</v>
      </c>
      <c r="AJ760" s="54" t="s">
        <v>797</v>
      </c>
      <c r="AK760" s="12">
        <v>0</v>
      </c>
      <c r="AL760" s="54" t="s">
        <v>797</v>
      </c>
      <c r="AM760" s="12">
        <v>0</v>
      </c>
      <c r="AN760" s="54" t="s">
        <v>797</v>
      </c>
      <c r="AO760" s="12">
        <v>0</v>
      </c>
      <c r="AP760" s="183" t="s">
        <v>896</v>
      </c>
      <c r="AQ760" s="194">
        <v>3</v>
      </c>
      <c r="AR760" s="195" t="s">
        <v>797</v>
      </c>
      <c r="AS760" s="180">
        <v>0</v>
      </c>
      <c r="AT760" s="181">
        <v>3</v>
      </c>
      <c r="AU760" s="188">
        <v>0</v>
      </c>
      <c r="AV760" s="188">
        <v>0</v>
      </c>
      <c r="AW760" s="188" t="s">
        <v>797</v>
      </c>
      <c r="AX760" s="95" t="s">
        <v>897</v>
      </c>
      <c r="AY760" s="96" t="e">
        <v>#VALUE!</v>
      </c>
      <c r="AZ760" s="97">
        <v>0</v>
      </c>
    </row>
    <row r="761" spans="3:52" ht="15" customHeight="1" x14ac:dyDescent="0.25">
      <c r="C761" s="90">
        <f t="shared" si="242"/>
        <v>621</v>
      </c>
      <c r="D761" s="3" t="s">
        <v>708</v>
      </c>
      <c r="E761" s="225" t="str">
        <f>_xlfn.XLOOKUP(D761, '[1]Парный рейтинг'!$D$10:$D$826,'[1]Парный рейтинг'!$P$10:$P$826, "")</f>
        <v/>
      </c>
      <c r="F761" s="172" t="str">
        <f t="shared" si="225"/>
        <v/>
      </c>
      <c r="G761" s="207" t="e">
        <f t="shared" si="226"/>
        <v>#VALUE!</v>
      </c>
      <c r="H761" s="176" t="str">
        <f t="shared" si="243"/>
        <v/>
      </c>
      <c r="I761" s="27" t="str">
        <f t="shared" si="227"/>
        <v>3,0</v>
      </c>
      <c r="J761" s="208">
        <v>3</v>
      </c>
      <c r="K761" s="24" t="s">
        <v>797</v>
      </c>
      <c r="L761" s="2">
        <f t="shared" si="228"/>
        <v>0</v>
      </c>
      <c r="M761" s="5">
        <f t="shared" si="229"/>
        <v>3</v>
      </c>
      <c r="N761" s="196">
        <f t="shared" si="230"/>
        <v>0</v>
      </c>
      <c r="O761" s="196">
        <f t="shared" si="231"/>
        <v>0</v>
      </c>
      <c r="P761" s="17" t="str">
        <f t="shared" si="232"/>
        <v/>
      </c>
      <c r="Q761" s="16" t="str">
        <f t="shared" si="233"/>
        <v>n/a</v>
      </c>
      <c r="R761" s="10" t="e">
        <f t="shared" si="234"/>
        <v>#VALUE!</v>
      </c>
      <c r="S761" s="25">
        <f t="shared" si="235"/>
        <v>0</v>
      </c>
      <c r="T761" s="11">
        <f t="shared" si="236"/>
        <v>0</v>
      </c>
      <c r="U761" s="12" t="str">
        <f t="shared" si="237"/>
        <v xml:space="preserve"> </v>
      </c>
      <c r="V761" s="13">
        <f t="shared" si="238"/>
        <v>0</v>
      </c>
      <c r="W761" s="53">
        <f t="shared" si="239"/>
        <v>0</v>
      </c>
      <c r="X761" s="54">
        <f t="shared" si="240"/>
        <v>0</v>
      </c>
      <c r="Y761" s="15" t="str">
        <f t="shared" si="241"/>
        <v>-</v>
      </c>
      <c r="Z761" s="54" t="s">
        <v>797</v>
      </c>
      <c r="AA761" s="12">
        <v>0</v>
      </c>
      <c r="AB761" s="54" t="s">
        <v>797</v>
      </c>
      <c r="AC761" s="12">
        <v>0</v>
      </c>
      <c r="AD761" s="54" t="s">
        <v>797</v>
      </c>
      <c r="AE761" s="12">
        <v>0</v>
      </c>
      <c r="AF761" s="54" t="s">
        <v>797</v>
      </c>
      <c r="AG761" s="12">
        <v>0</v>
      </c>
      <c r="AH761" s="54" t="s">
        <v>797</v>
      </c>
      <c r="AI761" s="12">
        <v>0</v>
      </c>
      <c r="AJ761" s="54" t="s">
        <v>797</v>
      </c>
      <c r="AK761" s="12">
        <v>0</v>
      </c>
      <c r="AL761" s="54" t="s">
        <v>797</v>
      </c>
      <c r="AM761" s="12">
        <v>0</v>
      </c>
      <c r="AN761" s="54" t="s">
        <v>797</v>
      </c>
      <c r="AO761" s="12">
        <v>0</v>
      </c>
      <c r="AP761" s="183" t="s">
        <v>896</v>
      </c>
      <c r="AQ761" s="194">
        <v>3</v>
      </c>
      <c r="AR761" s="195" t="s">
        <v>797</v>
      </c>
      <c r="AS761" s="180">
        <v>0</v>
      </c>
      <c r="AT761" s="181">
        <v>3</v>
      </c>
      <c r="AU761" s="188">
        <v>0</v>
      </c>
      <c r="AV761" s="188">
        <v>0</v>
      </c>
      <c r="AW761" s="188" t="s">
        <v>797</v>
      </c>
      <c r="AX761" s="95" t="s">
        <v>897</v>
      </c>
      <c r="AY761" s="96" t="e">
        <v>#VALUE!</v>
      </c>
      <c r="AZ761" s="97">
        <v>0</v>
      </c>
    </row>
    <row r="762" spans="3:52" ht="15" customHeight="1" x14ac:dyDescent="0.25">
      <c r="C762" s="90">
        <f t="shared" si="242"/>
        <v>622</v>
      </c>
      <c r="D762" s="3" t="s">
        <v>709</v>
      </c>
      <c r="E762" s="225" t="str">
        <f>_xlfn.XLOOKUP(D762, '[1]Парный рейтинг'!$D$10:$D$826,'[1]Парный рейтинг'!$P$10:$P$826, "")</f>
        <v/>
      </c>
      <c r="F762" s="172" t="str">
        <f t="shared" si="225"/>
        <v/>
      </c>
      <c r="G762" s="207" t="e">
        <f t="shared" si="226"/>
        <v>#VALUE!</v>
      </c>
      <c r="H762" s="176" t="str">
        <f t="shared" si="243"/>
        <v/>
      </c>
      <c r="I762" s="27" t="str">
        <f t="shared" si="227"/>
        <v>3,0</v>
      </c>
      <c r="J762" s="208">
        <v>3</v>
      </c>
      <c r="K762" s="24" t="s">
        <v>797</v>
      </c>
      <c r="L762" s="2">
        <f t="shared" si="228"/>
        <v>0</v>
      </c>
      <c r="M762" s="5">
        <f t="shared" si="229"/>
        <v>3</v>
      </c>
      <c r="N762" s="196">
        <f t="shared" si="230"/>
        <v>0</v>
      </c>
      <c r="O762" s="196">
        <f t="shared" si="231"/>
        <v>0</v>
      </c>
      <c r="P762" s="17" t="str">
        <f t="shared" si="232"/>
        <v/>
      </c>
      <c r="Q762" s="16" t="str">
        <f t="shared" si="233"/>
        <v>n/a</v>
      </c>
      <c r="R762" s="10" t="e">
        <f t="shared" si="234"/>
        <v>#VALUE!</v>
      </c>
      <c r="S762" s="25">
        <f t="shared" si="235"/>
        <v>0</v>
      </c>
      <c r="T762" s="11">
        <f t="shared" si="236"/>
        <v>0</v>
      </c>
      <c r="U762" s="12" t="str">
        <f t="shared" si="237"/>
        <v xml:space="preserve"> </v>
      </c>
      <c r="V762" s="13">
        <f t="shared" si="238"/>
        <v>0</v>
      </c>
      <c r="W762" s="53">
        <f t="shared" si="239"/>
        <v>0</v>
      </c>
      <c r="X762" s="54">
        <f t="shared" si="240"/>
        <v>0</v>
      </c>
      <c r="Y762" s="15" t="str">
        <f t="shared" si="241"/>
        <v>-</v>
      </c>
      <c r="Z762" s="54" t="s">
        <v>797</v>
      </c>
      <c r="AA762" s="12">
        <v>0</v>
      </c>
      <c r="AB762" s="54" t="s">
        <v>797</v>
      </c>
      <c r="AC762" s="12">
        <v>0</v>
      </c>
      <c r="AD762" s="54" t="s">
        <v>797</v>
      </c>
      <c r="AE762" s="12">
        <v>0</v>
      </c>
      <c r="AF762" s="54" t="s">
        <v>797</v>
      </c>
      <c r="AG762" s="12">
        <v>0</v>
      </c>
      <c r="AH762" s="54" t="s">
        <v>797</v>
      </c>
      <c r="AI762" s="12">
        <v>0</v>
      </c>
      <c r="AJ762" s="54" t="s">
        <v>797</v>
      </c>
      <c r="AK762" s="12">
        <v>0</v>
      </c>
      <c r="AL762" s="54" t="s">
        <v>797</v>
      </c>
      <c r="AM762" s="12">
        <v>0</v>
      </c>
      <c r="AN762" s="54" t="s">
        <v>797</v>
      </c>
      <c r="AO762" s="12">
        <v>0</v>
      </c>
      <c r="AP762" s="183" t="s">
        <v>896</v>
      </c>
      <c r="AQ762" s="194">
        <v>3</v>
      </c>
      <c r="AR762" s="195" t="s">
        <v>797</v>
      </c>
      <c r="AS762" s="180">
        <v>0</v>
      </c>
      <c r="AT762" s="181">
        <v>3</v>
      </c>
      <c r="AU762" s="188">
        <v>0</v>
      </c>
      <c r="AV762" s="188">
        <v>0</v>
      </c>
      <c r="AW762" s="188" t="s">
        <v>797</v>
      </c>
      <c r="AX762" s="95" t="s">
        <v>897</v>
      </c>
      <c r="AY762" s="96" t="e">
        <v>#VALUE!</v>
      </c>
      <c r="AZ762" s="97">
        <v>0</v>
      </c>
    </row>
    <row r="763" spans="3:52" ht="15" customHeight="1" x14ac:dyDescent="0.25">
      <c r="C763" s="90">
        <f t="shared" si="242"/>
        <v>623</v>
      </c>
      <c r="D763" s="3" t="s">
        <v>710</v>
      </c>
      <c r="E763" s="225" t="str">
        <f>_xlfn.XLOOKUP(D763, '[1]Парный рейтинг'!$D$10:$D$826,'[1]Парный рейтинг'!$P$10:$P$826, "")</f>
        <v/>
      </c>
      <c r="F763" s="172" t="str">
        <f t="shared" si="225"/>
        <v/>
      </c>
      <c r="G763" s="207" t="e">
        <f t="shared" si="226"/>
        <v>#VALUE!</v>
      </c>
      <c r="H763" s="176" t="str">
        <f t="shared" si="243"/>
        <v/>
      </c>
      <c r="I763" s="27" t="str">
        <f t="shared" si="227"/>
        <v>3,0</v>
      </c>
      <c r="J763" s="208">
        <v>3</v>
      </c>
      <c r="K763" s="24" t="s">
        <v>797</v>
      </c>
      <c r="L763" s="2">
        <f t="shared" si="228"/>
        <v>0</v>
      </c>
      <c r="M763" s="5">
        <f t="shared" si="229"/>
        <v>3</v>
      </c>
      <c r="N763" s="196">
        <f t="shared" si="230"/>
        <v>0</v>
      </c>
      <c r="O763" s="196">
        <f t="shared" si="231"/>
        <v>0</v>
      </c>
      <c r="P763" s="17" t="str">
        <f t="shared" si="232"/>
        <v/>
      </c>
      <c r="Q763" s="16" t="str">
        <f t="shared" si="233"/>
        <v>n/a</v>
      </c>
      <c r="R763" s="10" t="e">
        <f t="shared" si="234"/>
        <v>#VALUE!</v>
      </c>
      <c r="S763" s="25">
        <f t="shared" si="235"/>
        <v>0</v>
      </c>
      <c r="T763" s="11">
        <f t="shared" si="236"/>
        <v>0</v>
      </c>
      <c r="U763" s="12" t="str">
        <f t="shared" si="237"/>
        <v xml:space="preserve"> </v>
      </c>
      <c r="V763" s="13">
        <f t="shared" si="238"/>
        <v>0</v>
      </c>
      <c r="W763" s="53">
        <f t="shared" si="239"/>
        <v>0</v>
      </c>
      <c r="X763" s="54">
        <f t="shared" si="240"/>
        <v>0</v>
      </c>
      <c r="Y763" s="15" t="str">
        <f t="shared" si="241"/>
        <v>-</v>
      </c>
      <c r="Z763" s="54" t="s">
        <v>797</v>
      </c>
      <c r="AA763" s="12">
        <v>0</v>
      </c>
      <c r="AB763" s="54" t="s">
        <v>797</v>
      </c>
      <c r="AC763" s="12">
        <v>0</v>
      </c>
      <c r="AD763" s="54" t="s">
        <v>797</v>
      </c>
      <c r="AE763" s="12">
        <v>0</v>
      </c>
      <c r="AF763" s="54" t="s">
        <v>797</v>
      </c>
      <c r="AG763" s="12">
        <v>0</v>
      </c>
      <c r="AH763" s="54" t="s">
        <v>797</v>
      </c>
      <c r="AI763" s="12">
        <v>0</v>
      </c>
      <c r="AJ763" s="54" t="s">
        <v>797</v>
      </c>
      <c r="AK763" s="12">
        <v>0</v>
      </c>
      <c r="AL763" s="54" t="s">
        <v>797</v>
      </c>
      <c r="AM763" s="12">
        <v>0</v>
      </c>
      <c r="AN763" s="54" t="s">
        <v>797</v>
      </c>
      <c r="AO763" s="12">
        <v>0</v>
      </c>
      <c r="AP763" s="183" t="s">
        <v>896</v>
      </c>
      <c r="AQ763" s="194">
        <v>3</v>
      </c>
      <c r="AR763" s="195" t="s">
        <v>797</v>
      </c>
      <c r="AS763" s="180">
        <v>0</v>
      </c>
      <c r="AT763" s="181">
        <v>3</v>
      </c>
      <c r="AU763" s="188">
        <v>0</v>
      </c>
      <c r="AV763" s="188">
        <v>0</v>
      </c>
      <c r="AW763" s="188" t="s">
        <v>797</v>
      </c>
      <c r="AX763" s="95" t="s">
        <v>897</v>
      </c>
      <c r="AY763" s="96" t="e">
        <v>#VALUE!</v>
      </c>
      <c r="AZ763" s="97">
        <v>0</v>
      </c>
    </row>
    <row r="764" spans="3:52" ht="15" customHeight="1" x14ac:dyDescent="0.25">
      <c r="C764" s="90">
        <f t="shared" si="242"/>
        <v>624</v>
      </c>
      <c r="D764" s="3" t="s">
        <v>460</v>
      </c>
      <c r="E764" s="225" t="str">
        <f>_xlfn.XLOOKUP(D764, '[1]Парный рейтинг'!$D$10:$D$826,'[1]Парный рейтинг'!$P$10:$P$826, "")</f>
        <v/>
      </c>
      <c r="F764" s="172" t="str">
        <f t="shared" si="225"/>
        <v/>
      </c>
      <c r="G764" s="207" t="e">
        <f t="shared" si="226"/>
        <v>#VALUE!</v>
      </c>
      <c r="H764" s="176" t="str">
        <f t="shared" si="243"/>
        <v/>
      </c>
      <c r="I764" s="27" t="str">
        <f t="shared" si="227"/>
        <v>3,0</v>
      </c>
      <c r="J764" s="208">
        <v>3</v>
      </c>
      <c r="K764" s="24" t="s">
        <v>797</v>
      </c>
      <c r="L764" s="2">
        <f t="shared" si="228"/>
        <v>0</v>
      </c>
      <c r="M764" s="5">
        <f t="shared" si="229"/>
        <v>3</v>
      </c>
      <c r="N764" s="196">
        <f t="shared" si="230"/>
        <v>0</v>
      </c>
      <c r="O764" s="196">
        <f t="shared" si="231"/>
        <v>0</v>
      </c>
      <c r="P764" s="17" t="str">
        <f t="shared" si="232"/>
        <v/>
      </c>
      <c r="Q764" s="16" t="str">
        <f t="shared" si="233"/>
        <v>n/a</v>
      </c>
      <c r="R764" s="10" t="e">
        <f t="shared" si="234"/>
        <v>#VALUE!</v>
      </c>
      <c r="S764" s="25">
        <f t="shared" si="235"/>
        <v>0</v>
      </c>
      <c r="T764" s="11">
        <f t="shared" si="236"/>
        <v>0</v>
      </c>
      <c r="U764" s="12" t="str">
        <f t="shared" si="237"/>
        <v xml:space="preserve"> </v>
      </c>
      <c r="V764" s="13">
        <f t="shared" si="238"/>
        <v>0</v>
      </c>
      <c r="W764" s="53">
        <f t="shared" si="239"/>
        <v>0</v>
      </c>
      <c r="X764" s="54">
        <f t="shared" si="240"/>
        <v>0</v>
      </c>
      <c r="Y764" s="15" t="str">
        <f t="shared" si="241"/>
        <v>-</v>
      </c>
      <c r="Z764" s="54" t="s">
        <v>797</v>
      </c>
      <c r="AA764" s="12">
        <v>0</v>
      </c>
      <c r="AB764" s="54" t="s">
        <v>797</v>
      </c>
      <c r="AC764" s="12">
        <v>0</v>
      </c>
      <c r="AD764" s="54" t="s">
        <v>797</v>
      </c>
      <c r="AE764" s="12">
        <v>0</v>
      </c>
      <c r="AF764" s="54" t="s">
        <v>797</v>
      </c>
      <c r="AG764" s="12">
        <v>0</v>
      </c>
      <c r="AH764" s="54" t="s">
        <v>797</v>
      </c>
      <c r="AI764" s="12">
        <v>0</v>
      </c>
      <c r="AJ764" s="54" t="s">
        <v>797</v>
      </c>
      <c r="AK764" s="12">
        <v>0</v>
      </c>
      <c r="AL764" s="54" t="s">
        <v>797</v>
      </c>
      <c r="AM764" s="12">
        <v>0</v>
      </c>
      <c r="AN764" s="54" t="s">
        <v>797</v>
      </c>
      <c r="AO764" s="12">
        <v>0</v>
      </c>
      <c r="AP764" s="183" t="s">
        <v>896</v>
      </c>
      <c r="AQ764" s="194">
        <v>3</v>
      </c>
      <c r="AR764" s="195" t="s">
        <v>797</v>
      </c>
      <c r="AS764" s="180">
        <v>0</v>
      </c>
      <c r="AT764" s="181">
        <v>3</v>
      </c>
      <c r="AU764" s="188">
        <v>0</v>
      </c>
      <c r="AV764" s="188">
        <v>0</v>
      </c>
      <c r="AW764" s="188" t="s">
        <v>797</v>
      </c>
      <c r="AX764" s="95" t="s">
        <v>897</v>
      </c>
      <c r="AY764" s="96" t="e">
        <v>#VALUE!</v>
      </c>
      <c r="AZ764" s="97">
        <v>0</v>
      </c>
    </row>
    <row r="765" spans="3:52" ht="15" customHeight="1" x14ac:dyDescent="0.25">
      <c r="C765" s="90">
        <f t="shared" si="242"/>
        <v>625</v>
      </c>
      <c r="D765" s="3" t="s">
        <v>396</v>
      </c>
      <c r="E765" s="225" t="str">
        <f>_xlfn.XLOOKUP(D765, '[1]Парный рейтинг'!$D$10:$D$826,'[1]Парный рейтинг'!$P$10:$P$826, "")</f>
        <v/>
      </c>
      <c r="F765" s="172" t="str">
        <f t="shared" si="225"/>
        <v/>
      </c>
      <c r="G765" s="207" t="e">
        <f t="shared" si="226"/>
        <v>#VALUE!</v>
      </c>
      <c r="H765" s="176" t="str">
        <f t="shared" si="243"/>
        <v/>
      </c>
      <c r="I765" s="27" t="str">
        <f t="shared" si="227"/>
        <v>3,0</v>
      </c>
      <c r="J765" s="208">
        <v>3</v>
      </c>
      <c r="K765" s="24" t="s">
        <v>797</v>
      </c>
      <c r="L765" s="2">
        <f t="shared" si="228"/>
        <v>0</v>
      </c>
      <c r="M765" s="5">
        <f t="shared" si="229"/>
        <v>3</v>
      </c>
      <c r="N765" s="196">
        <f t="shared" si="230"/>
        <v>0</v>
      </c>
      <c r="O765" s="196">
        <f t="shared" si="231"/>
        <v>0</v>
      </c>
      <c r="P765" s="17" t="str">
        <f t="shared" si="232"/>
        <v/>
      </c>
      <c r="Q765" s="16" t="str">
        <f t="shared" si="233"/>
        <v>n/a</v>
      </c>
      <c r="R765" s="10" t="e">
        <f t="shared" si="234"/>
        <v>#VALUE!</v>
      </c>
      <c r="S765" s="25">
        <f t="shared" si="235"/>
        <v>0</v>
      </c>
      <c r="T765" s="11">
        <f t="shared" si="236"/>
        <v>0</v>
      </c>
      <c r="U765" s="12" t="str">
        <f t="shared" si="237"/>
        <v xml:space="preserve"> </v>
      </c>
      <c r="V765" s="13">
        <f t="shared" si="238"/>
        <v>0</v>
      </c>
      <c r="W765" s="53">
        <f t="shared" si="239"/>
        <v>0</v>
      </c>
      <c r="X765" s="54">
        <f t="shared" si="240"/>
        <v>0</v>
      </c>
      <c r="Y765" s="15" t="str">
        <f t="shared" si="241"/>
        <v>-</v>
      </c>
      <c r="Z765" s="54" t="s">
        <v>797</v>
      </c>
      <c r="AA765" s="12">
        <v>0</v>
      </c>
      <c r="AB765" s="54" t="s">
        <v>797</v>
      </c>
      <c r="AC765" s="12">
        <v>0</v>
      </c>
      <c r="AD765" s="54" t="s">
        <v>797</v>
      </c>
      <c r="AE765" s="12">
        <v>0</v>
      </c>
      <c r="AF765" s="54" t="s">
        <v>797</v>
      </c>
      <c r="AG765" s="12">
        <v>0</v>
      </c>
      <c r="AH765" s="54" t="s">
        <v>797</v>
      </c>
      <c r="AI765" s="12">
        <v>0</v>
      </c>
      <c r="AJ765" s="54" t="s">
        <v>797</v>
      </c>
      <c r="AK765" s="12">
        <v>0</v>
      </c>
      <c r="AL765" s="54" t="s">
        <v>797</v>
      </c>
      <c r="AM765" s="12">
        <v>0</v>
      </c>
      <c r="AN765" s="54" t="s">
        <v>797</v>
      </c>
      <c r="AO765" s="12">
        <v>0</v>
      </c>
      <c r="AP765" s="183" t="s">
        <v>896</v>
      </c>
      <c r="AQ765" s="194">
        <v>3</v>
      </c>
      <c r="AR765" s="195" t="s">
        <v>797</v>
      </c>
      <c r="AS765" s="180">
        <v>0</v>
      </c>
      <c r="AT765" s="181">
        <v>3</v>
      </c>
      <c r="AU765" s="188">
        <v>0</v>
      </c>
      <c r="AV765" s="188">
        <v>0</v>
      </c>
      <c r="AW765" s="188" t="s">
        <v>797</v>
      </c>
      <c r="AX765" s="95" t="s">
        <v>897</v>
      </c>
      <c r="AY765" s="96" t="e">
        <v>#VALUE!</v>
      </c>
      <c r="AZ765" s="97">
        <v>0</v>
      </c>
    </row>
    <row r="766" spans="3:52" ht="15" customHeight="1" x14ac:dyDescent="0.25">
      <c r="C766" s="90">
        <f t="shared" si="242"/>
        <v>626</v>
      </c>
      <c r="D766" s="3" t="s">
        <v>403</v>
      </c>
      <c r="E766" s="225" t="str">
        <f>_xlfn.XLOOKUP(D766, '[1]Парный рейтинг'!$D$10:$D$826,'[1]Парный рейтинг'!$P$10:$P$826, "")</f>
        <v/>
      </c>
      <c r="F766" s="172" t="str">
        <f t="shared" si="225"/>
        <v/>
      </c>
      <c r="G766" s="207" t="e">
        <f t="shared" si="226"/>
        <v>#VALUE!</v>
      </c>
      <c r="H766" s="176" t="str">
        <f t="shared" si="243"/>
        <v/>
      </c>
      <c r="I766" s="27" t="str">
        <f t="shared" si="227"/>
        <v>3,0</v>
      </c>
      <c r="J766" s="208">
        <v>3</v>
      </c>
      <c r="K766" s="24" t="s">
        <v>797</v>
      </c>
      <c r="L766" s="2">
        <f t="shared" si="228"/>
        <v>0</v>
      </c>
      <c r="M766" s="5">
        <f t="shared" si="229"/>
        <v>3</v>
      </c>
      <c r="N766" s="196">
        <f t="shared" si="230"/>
        <v>0</v>
      </c>
      <c r="O766" s="196">
        <f t="shared" si="231"/>
        <v>0</v>
      </c>
      <c r="P766" s="17" t="str">
        <f t="shared" si="232"/>
        <v/>
      </c>
      <c r="Q766" s="16" t="str">
        <f t="shared" si="233"/>
        <v>n/a</v>
      </c>
      <c r="R766" s="10" t="e">
        <f t="shared" si="234"/>
        <v>#VALUE!</v>
      </c>
      <c r="S766" s="25">
        <f t="shared" si="235"/>
        <v>0</v>
      </c>
      <c r="T766" s="11">
        <f t="shared" si="236"/>
        <v>0</v>
      </c>
      <c r="U766" s="12" t="str">
        <f t="shared" si="237"/>
        <v xml:space="preserve"> </v>
      </c>
      <c r="V766" s="13">
        <f t="shared" si="238"/>
        <v>0</v>
      </c>
      <c r="W766" s="53">
        <f t="shared" si="239"/>
        <v>0</v>
      </c>
      <c r="X766" s="54">
        <f t="shared" si="240"/>
        <v>0</v>
      </c>
      <c r="Y766" s="15" t="str">
        <f t="shared" si="241"/>
        <v>-</v>
      </c>
      <c r="Z766" s="54" t="s">
        <v>797</v>
      </c>
      <c r="AA766" s="12">
        <v>0</v>
      </c>
      <c r="AB766" s="54" t="s">
        <v>797</v>
      </c>
      <c r="AC766" s="12">
        <v>0</v>
      </c>
      <c r="AD766" s="54" t="s">
        <v>797</v>
      </c>
      <c r="AE766" s="12">
        <v>0</v>
      </c>
      <c r="AF766" s="54" t="s">
        <v>797</v>
      </c>
      <c r="AG766" s="12">
        <v>0</v>
      </c>
      <c r="AH766" s="54" t="s">
        <v>797</v>
      </c>
      <c r="AI766" s="12">
        <v>0</v>
      </c>
      <c r="AJ766" s="54" t="s">
        <v>797</v>
      </c>
      <c r="AK766" s="12">
        <v>0</v>
      </c>
      <c r="AL766" s="54" t="s">
        <v>797</v>
      </c>
      <c r="AM766" s="12">
        <v>0</v>
      </c>
      <c r="AN766" s="54" t="s">
        <v>797</v>
      </c>
      <c r="AO766" s="12">
        <v>0</v>
      </c>
      <c r="AP766" s="183" t="s">
        <v>896</v>
      </c>
      <c r="AQ766" s="194">
        <v>3</v>
      </c>
      <c r="AR766" s="195" t="s">
        <v>797</v>
      </c>
      <c r="AS766" s="180">
        <v>0</v>
      </c>
      <c r="AT766" s="181">
        <v>3</v>
      </c>
      <c r="AU766" s="188">
        <v>0</v>
      </c>
      <c r="AV766" s="188">
        <v>0</v>
      </c>
      <c r="AW766" s="188" t="s">
        <v>797</v>
      </c>
      <c r="AX766" s="95" t="s">
        <v>897</v>
      </c>
      <c r="AY766" s="96" t="e">
        <v>#VALUE!</v>
      </c>
      <c r="AZ766" s="97">
        <v>0</v>
      </c>
    </row>
    <row r="767" spans="3:52" ht="15" customHeight="1" x14ac:dyDescent="0.25">
      <c r="C767" s="90">
        <f t="shared" si="242"/>
        <v>627</v>
      </c>
      <c r="D767" s="3" t="s">
        <v>711</v>
      </c>
      <c r="E767" s="225" t="str">
        <f>_xlfn.XLOOKUP(D767, '[1]Парный рейтинг'!$D$10:$D$826,'[1]Парный рейтинг'!$P$10:$P$826, "")</f>
        <v/>
      </c>
      <c r="F767" s="172" t="str">
        <f t="shared" si="225"/>
        <v/>
      </c>
      <c r="G767" s="207" t="e">
        <f t="shared" si="226"/>
        <v>#VALUE!</v>
      </c>
      <c r="H767" s="176" t="str">
        <f t="shared" ref="H767:H798" si="244">IF(ISNUMBER(SEARCH("~*", F767)), "*", "")</f>
        <v/>
      </c>
      <c r="I767" s="27" t="str">
        <f t="shared" si="227"/>
        <v>3,0</v>
      </c>
      <c r="J767" s="208">
        <v>3</v>
      </c>
      <c r="K767" s="24" t="s">
        <v>797</v>
      </c>
      <c r="L767" s="2">
        <f t="shared" si="228"/>
        <v>0</v>
      </c>
      <c r="M767" s="5">
        <f t="shared" si="229"/>
        <v>3</v>
      </c>
      <c r="N767" s="196">
        <f t="shared" si="230"/>
        <v>0</v>
      </c>
      <c r="O767" s="196">
        <f t="shared" si="231"/>
        <v>0</v>
      </c>
      <c r="P767" s="17" t="str">
        <f t="shared" si="232"/>
        <v/>
      </c>
      <c r="Q767" s="16" t="str">
        <f t="shared" si="233"/>
        <v>n/a</v>
      </c>
      <c r="R767" s="10" t="e">
        <f t="shared" si="234"/>
        <v>#VALUE!</v>
      </c>
      <c r="S767" s="25">
        <f t="shared" si="235"/>
        <v>0</v>
      </c>
      <c r="T767" s="11">
        <f t="shared" si="236"/>
        <v>0</v>
      </c>
      <c r="U767" s="12" t="str">
        <f t="shared" si="237"/>
        <v xml:space="preserve"> </v>
      </c>
      <c r="V767" s="13">
        <f t="shared" si="238"/>
        <v>0</v>
      </c>
      <c r="W767" s="53">
        <f t="shared" si="239"/>
        <v>0</v>
      </c>
      <c r="X767" s="54">
        <f t="shared" si="240"/>
        <v>0</v>
      </c>
      <c r="Y767" s="15" t="str">
        <f t="shared" si="241"/>
        <v>-</v>
      </c>
      <c r="Z767" s="54" t="s">
        <v>797</v>
      </c>
      <c r="AA767" s="12">
        <v>0</v>
      </c>
      <c r="AB767" s="54" t="s">
        <v>797</v>
      </c>
      <c r="AC767" s="12">
        <v>0</v>
      </c>
      <c r="AD767" s="54" t="s">
        <v>797</v>
      </c>
      <c r="AE767" s="12">
        <v>0</v>
      </c>
      <c r="AF767" s="54" t="s">
        <v>797</v>
      </c>
      <c r="AG767" s="12">
        <v>0</v>
      </c>
      <c r="AH767" s="54" t="s">
        <v>797</v>
      </c>
      <c r="AI767" s="12">
        <v>0</v>
      </c>
      <c r="AJ767" s="54" t="s">
        <v>797</v>
      </c>
      <c r="AK767" s="12">
        <v>0</v>
      </c>
      <c r="AL767" s="54" t="s">
        <v>797</v>
      </c>
      <c r="AM767" s="12">
        <v>0</v>
      </c>
      <c r="AN767" s="54" t="s">
        <v>797</v>
      </c>
      <c r="AO767" s="12">
        <v>0</v>
      </c>
      <c r="AP767" s="183" t="s">
        <v>896</v>
      </c>
      <c r="AQ767" s="194">
        <v>3</v>
      </c>
      <c r="AR767" s="195" t="s">
        <v>797</v>
      </c>
      <c r="AS767" s="180">
        <v>0</v>
      </c>
      <c r="AT767" s="181">
        <v>3</v>
      </c>
      <c r="AU767" s="188">
        <v>0</v>
      </c>
      <c r="AV767" s="188">
        <v>0</v>
      </c>
      <c r="AW767" s="188" t="s">
        <v>797</v>
      </c>
      <c r="AX767" s="95" t="s">
        <v>897</v>
      </c>
      <c r="AY767" s="96" t="e">
        <v>#VALUE!</v>
      </c>
      <c r="AZ767" s="97">
        <v>0</v>
      </c>
    </row>
    <row r="768" spans="3:52" ht="15" customHeight="1" x14ac:dyDescent="0.25">
      <c r="C768" s="90">
        <f t="shared" si="242"/>
        <v>628</v>
      </c>
      <c r="D768" s="3" t="s">
        <v>386</v>
      </c>
      <c r="E768" s="225" t="str">
        <f>_xlfn.XLOOKUP(D768, '[1]Парный рейтинг'!$D$10:$D$826,'[1]Парный рейтинг'!$P$10:$P$826, "")</f>
        <v/>
      </c>
      <c r="F768" s="172" t="str">
        <f t="shared" si="225"/>
        <v/>
      </c>
      <c r="G768" s="207" t="e">
        <f t="shared" si="226"/>
        <v>#VALUE!</v>
      </c>
      <c r="H768" s="176" t="str">
        <f t="shared" si="244"/>
        <v/>
      </c>
      <c r="I768" s="27" t="str">
        <f t="shared" si="227"/>
        <v>3,0</v>
      </c>
      <c r="J768" s="208">
        <v>3</v>
      </c>
      <c r="K768" s="24" t="s">
        <v>797</v>
      </c>
      <c r="L768" s="2">
        <f t="shared" si="228"/>
        <v>0</v>
      </c>
      <c r="M768" s="5">
        <f t="shared" si="229"/>
        <v>3</v>
      </c>
      <c r="N768" s="196">
        <f t="shared" si="230"/>
        <v>0</v>
      </c>
      <c r="O768" s="196">
        <f t="shared" si="231"/>
        <v>0</v>
      </c>
      <c r="P768" s="17" t="str">
        <f t="shared" si="232"/>
        <v/>
      </c>
      <c r="Q768" s="16" t="str">
        <f t="shared" si="233"/>
        <v>n/a</v>
      </c>
      <c r="R768" s="10" t="e">
        <f t="shared" si="234"/>
        <v>#VALUE!</v>
      </c>
      <c r="S768" s="25">
        <f t="shared" si="235"/>
        <v>0</v>
      </c>
      <c r="T768" s="11">
        <f t="shared" si="236"/>
        <v>0</v>
      </c>
      <c r="U768" s="12" t="str">
        <f t="shared" si="237"/>
        <v xml:space="preserve"> </v>
      </c>
      <c r="V768" s="13">
        <f t="shared" si="238"/>
        <v>0</v>
      </c>
      <c r="W768" s="53">
        <f t="shared" si="239"/>
        <v>0</v>
      </c>
      <c r="X768" s="54">
        <f t="shared" si="240"/>
        <v>0</v>
      </c>
      <c r="Y768" s="15" t="str">
        <f t="shared" si="241"/>
        <v>-</v>
      </c>
      <c r="Z768" s="54" t="s">
        <v>797</v>
      </c>
      <c r="AA768" s="12">
        <v>0</v>
      </c>
      <c r="AB768" s="54" t="s">
        <v>797</v>
      </c>
      <c r="AC768" s="12">
        <v>0</v>
      </c>
      <c r="AD768" s="54" t="s">
        <v>797</v>
      </c>
      <c r="AE768" s="12">
        <v>0</v>
      </c>
      <c r="AF768" s="54" t="s">
        <v>797</v>
      </c>
      <c r="AG768" s="12">
        <v>0</v>
      </c>
      <c r="AH768" s="54" t="s">
        <v>797</v>
      </c>
      <c r="AI768" s="12">
        <v>0</v>
      </c>
      <c r="AJ768" s="54" t="s">
        <v>797</v>
      </c>
      <c r="AK768" s="12">
        <v>0</v>
      </c>
      <c r="AL768" s="54" t="s">
        <v>797</v>
      </c>
      <c r="AM768" s="12">
        <v>0</v>
      </c>
      <c r="AN768" s="54" t="s">
        <v>797</v>
      </c>
      <c r="AO768" s="12">
        <v>0</v>
      </c>
      <c r="AP768" s="183" t="s">
        <v>896</v>
      </c>
      <c r="AQ768" s="194">
        <v>3</v>
      </c>
      <c r="AR768" s="195" t="s">
        <v>797</v>
      </c>
      <c r="AS768" s="180">
        <v>0</v>
      </c>
      <c r="AT768" s="181">
        <v>3</v>
      </c>
      <c r="AU768" s="188">
        <v>0</v>
      </c>
      <c r="AV768" s="188">
        <v>0</v>
      </c>
      <c r="AW768" s="188" t="s">
        <v>797</v>
      </c>
      <c r="AX768" s="95" t="s">
        <v>897</v>
      </c>
      <c r="AY768" s="96" t="e">
        <v>#VALUE!</v>
      </c>
      <c r="AZ768" s="97">
        <v>0</v>
      </c>
    </row>
    <row r="769" spans="3:52" ht="15" customHeight="1" x14ac:dyDescent="0.25">
      <c r="C769" s="90">
        <f t="shared" si="242"/>
        <v>629</v>
      </c>
      <c r="D769" s="3" t="s">
        <v>713</v>
      </c>
      <c r="E769" s="225" t="str">
        <f>_xlfn.XLOOKUP(D769, '[1]Парный рейтинг'!$D$10:$D$826,'[1]Парный рейтинг'!$P$10:$P$826, "")</f>
        <v/>
      </c>
      <c r="F769" s="172" t="str">
        <f t="shared" si="225"/>
        <v/>
      </c>
      <c r="G769" s="207" t="e">
        <f t="shared" si="226"/>
        <v>#VALUE!</v>
      </c>
      <c r="H769" s="176" t="str">
        <f t="shared" si="244"/>
        <v/>
      </c>
      <c r="I769" s="27" t="str">
        <f t="shared" si="227"/>
        <v>3,0</v>
      </c>
      <c r="J769" s="208">
        <v>3</v>
      </c>
      <c r="K769" s="24" t="s">
        <v>797</v>
      </c>
      <c r="L769" s="2">
        <f t="shared" si="228"/>
        <v>0</v>
      </c>
      <c r="M769" s="5">
        <f t="shared" si="229"/>
        <v>3</v>
      </c>
      <c r="N769" s="196">
        <f t="shared" si="230"/>
        <v>0</v>
      </c>
      <c r="O769" s="196">
        <f t="shared" si="231"/>
        <v>0</v>
      </c>
      <c r="P769" s="17" t="str">
        <f t="shared" si="232"/>
        <v/>
      </c>
      <c r="Q769" s="16" t="str">
        <f t="shared" si="233"/>
        <v>n/a</v>
      </c>
      <c r="R769" s="10" t="e">
        <f t="shared" si="234"/>
        <v>#VALUE!</v>
      </c>
      <c r="S769" s="25">
        <f t="shared" si="235"/>
        <v>0</v>
      </c>
      <c r="T769" s="11">
        <f t="shared" si="236"/>
        <v>0</v>
      </c>
      <c r="U769" s="12" t="str">
        <f t="shared" si="237"/>
        <v xml:space="preserve"> </v>
      </c>
      <c r="V769" s="13">
        <f t="shared" si="238"/>
        <v>0</v>
      </c>
      <c r="W769" s="53">
        <f t="shared" si="239"/>
        <v>0</v>
      </c>
      <c r="X769" s="54">
        <f t="shared" si="240"/>
        <v>0</v>
      </c>
      <c r="Y769" s="15" t="str">
        <f t="shared" si="241"/>
        <v>-</v>
      </c>
      <c r="Z769" s="54" t="s">
        <v>797</v>
      </c>
      <c r="AA769" s="12">
        <v>0</v>
      </c>
      <c r="AB769" s="54" t="s">
        <v>797</v>
      </c>
      <c r="AC769" s="12">
        <v>0</v>
      </c>
      <c r="AD769" s="54" t="s">
        <v>797</v>
      </c>
      <c r="AE769" s="12">
        <v>0</v>
      </c>
      <c r="AF769" s="54" t="s">
        <v>797</v>
      </c>
      <c r="AG769" s="12">
        <v>0</v>
      </c>
      <c r="AH769" s="54" t="s">
        <v>797</v>
      </c>
      <c r="AI769" s="12">
        <v>0</v>
      </c>
      <c r="AJ769" s="54" t="s">
        <v>797</v>
      </c>
      <c r="AK769" s="12">
        <v>0</v>
      </c>
      <c r="AL769" s="54" t="s">
        <v>797</v>
      </c>
      <c r="AM769" s="12">
        <v>0</v>
      </c>
      <c r="AN769" s="54" t="s">
        <v>797</v>
      </c>
      <c r="AO769" s="12">
        <v>0</v>
      </c>
      <c r="AP769" s="183" t="s">
        <v>896</v>
      </c>
      <c r="AQ769" s="194">
        <v>3</v>
      </c>
      <c r="AR769" s="195" t="s">
        <v>797</v>
      </c>
      <c r="AS769" s="180">
        <v>0</v>
      </c>
      <c r="AT769" s="181">
        <v>3</v>
      </c>
      <c r="AU769" s="188">
        <v>0</v>
      </c>
      <c r="AV769" s="188">
        <v>0</v>
      </c>
      <c r="AW769" s="188" t="s">
        <v>797</v>
      </c>
      <c r="AX769" s="95" t="s">
        <v>897</v>
      </c>
      <c r="AY769" s="96" t="e">
        <v>#VALUE!</v>
      </c>
      <c r="AZ769" s="97">
        <v>0</v>
      </c>
    </row>
    <row r="770" spans="3:52" ht="15" customHeight="1" x14ac:dyDescent="0.25">
      <c r="C770" s="90">
        <f t="shared" si="242"/>
        <v>630</v>
      </c>
      <c r="D770" s="3" t="s">
        <v>430</v>
      </c>
      <c r="E770" s="225" t="str">
        <f>_xlfn.XLOOKUP(D770, '[1]Парный рейтинг'!$D$10:$D$826,'[1]Парный рейтинг'!$P$10:$P$826, "")</f>
        <v/>
      </c>
      <c r="F770" s="172" t="str">
        <f t="shared" si="225"/>
        <v/>
      </c>
      <c r="G770" s="207" t="e">
        <f t="shared" si="226"/>
        <v>#VALUE!</v>
      </c>
      <c r="H770" s="176" t="str">
        <f t="shared" si="244"/>
        <v/>
      </c>
      <c r="I770" s="27" t="str">
        <f t="shared" si="227"/>
        <v>3,0</v>
      </c>
      <c r="J770" s="208">
        <v>3</v>
      </c>
      <c r="K770" s="24" t="s">
        <v>797</v>
      </c>
      <c r="L770" s="2">
        <f t="shared" si="228"/>
        <v>0</v>
      </c>
      <c r="M770" s="5">
        <f t="shared" si="229"/>
        <v>3</v>
      </c>
      <c r="N770" s="196">
        <f t="shared" si="230"/>
        <v>0</v>
      </c>
      <c r="O770" s="196">
        <f t="shared" si="231"/>
        <v>0</v>
      </c>
      <c r="P770" s="17" t="str">
        <f t="shared" si="232"/>
        <v/>
      </c>
      <c r="Q770" s="16" t="str">
        <f t="shared" si="233"/>
        <v>n/a</v>
      </c>
      <c r="R770" s="10" t="e">
        <f t="shared" si="234"/>
        <v>#VALUE!</v>
      </c>
      <c r="S770" s="25">
        <f t="shared" si="235"/>
        <v>0</v>
      </c>
      <c r="T770" s="11">
        <f t="shared" si="236"/>
        <v>0</v>
      </c>
      <c r="U770" s="12" t="str">
        <f t="shared" si="237"/>
        <v xml:space="preserve"> </v>
      </c>
      <c r="V770" s="13">
        <f t="shared" si="238"/>
        <v>0</v>
      </c>
      <c r="W770" s="53">
        <f t="shared" si="239"/>
        <v>0</v>
      </c>
      <c r="X770" s="54">
        <f t="shared" si="240"/>
        <v>0</v>
      </c>
      <c r="Y770" s="15" t="str">
        <f t="shared" si="241"/>
        <v>-</v>
      </c>
      <c r="Z770" s="54" t="s">
        <v>797</v>
      </c>
      <c r="AA770" s="12">
        <v>0</v>
      </c>
      <c r="AB770" s="54" t="s">
        <v>797</v>
      </c>
      <c r="AC770" s="12">
        <v>0</v>
      </c>
      <c r="AD770" s="54" t="s">
        <v>797</v>
      </c>
      <c r="AE770" s="12">
        <v>0</v>
      </c>
      <c r="AF770" s="54" t="s">
        <v>797</v>
      </c>
      <c r="AG770" s="12">
        <v>0</v>
      </c>
      <c r="AH770" s="54" t="s">
        <v>797</v>
      </c>
      <c r="AI770" s="12">
        <v>0</v>
      </c>
      <c r="AJ770" s="54" t="s">
        <v>797</v>
      </c>
      <c r="AK770" s="12">
        <v>0</v>
      </c>
      <c r="AL770" s="54" t="s">
        <v>797</v>
      </c>
      <c r="AM770" s="12">
        <v>0</v>
      </c>
      <c r="AN770" s="54" t="s">
        <v>797</v>
      </c>
      <c r="AO770" s="12">
        <v>0</v>
      </c>
      <c r="AP770" s="183" t="s">
        <v>896</v>
      </c>
      <c r="AQ770" s="194">
        <v>3</v>
      </c>
      <c r="AR770" s="195" t="s">
        <v>797</v>
      </c>
      <c r="AS770" s="180">
        <v>0</v>
      </c>
      <c r="AT770" s="181">
        <v>3</v>
      </c>
      <c r="AU770" s="188">
        <v>0</v>
      </c>
      <c r="AV770" s="188">
        <v>0</v>
      </c>
      <c r="AW770" s="188" t="s">
        <v>797</v>
      </c>
      <c r="AX770" s="95" t="s">
        <v>897</v>
      </c>
      <c r="AY770" s="96" t="e">
        <v>#VALUE!</v>
      </c>
      <c r="AZ770" s="97">
        <v>0</v>
      </c>
    </row>
    <row r="771" spans="3:52" ht="15" customHeight="1" x14ac:dyDescent="0.25">
      <c r="C771" s="90">
        <f t="shared" si="242"/>
        <v>631</v>
      </c>
      <c r="D771" s="3" t="s">
        <v>714</v>
      </c>
      <c r="E771" s="225" t="str">
        <f>_xlfn.XLOOKUP(D771, '[1]Парный рейтинг'!$D$10:$D$826,'[1]Парный рейтинг'!$P$10:$P$826, "")</f>
        <v/>
      </c>
      <c r="F771" s="172" t="str">
        <f t="shared" si="225"/>
        <v/>
      </c>
      <c r="G771" s="207" t="e">
        <f t="shared" si="226"/>
        <v>#VALUE!</v>
      </c>
      <c r="H771" s="176" t="str">
        <f t="shared" si="244"/>
        <v/>
      </c>
      <c r="I771" s="27" t="str">
        <f t="shared" si="227"/>
        <v>3,0</v>
      </c>
      <c r="J771" s="208">
        <v>3</v>
      </c>
      <c r="K771" s="24" t="s">
        <v>797</v>
      </c>
      <c r="L771" s="2">
        <f t="shared" si="228"/>
        <v>0</v>
      </c>
      <c r="M771" s="5">
        <f t="shared" si="229"/>
        <v>3</v>
      </c>
      <c r="N771" s="196">
        <f t="shared" si="230"/>
        <v>0</v>
      </c>
      <c r="O771" s="196">
        <f t="shared" si="231"/>
        <v>0</v>
      </c>
      <c r="P771" s="17" t="str">
        <f t="shared" si="232"/>
        <v/>
      </c>
      <c r="Q771" s="16" t="str">
        <f t="shared" si="233"/>
        <v>n/a</v>
      </c>
      <c r="R771" s="10" t="e">
        <f t="shared" si="234"/>
        <v>#VALUE!</v>
      </c>
      <c r="S771" s="25">
        <f t="shared" si="235"/>
        <v>0</v>
      </c>
      <c r="T771" s="11">
        <f t="shared" si="236"/>
        <v>0</v>
      </c>
      <c r="U771" s="12" t="str">
        <f t="shared" si="237"/>
        <v xml:space="preserve"> </v>
      </c>
      <c r="V771" s="13">
        <f t="shared" si="238"/>
        <v>0</v>
      </c>
      <c r="W771" s="53">
        <f t="shared" si="239"/>
        <v>0</v>
      </c>
      <c r="X771" s="54">
        <f t="shared" si="240"/>
        <v>0</v>
      </c>
      <c r="Y771" s="15" t="str">
        <f t="shared" si="241"/>
        <v>-</v>
      </c>
      <c r="Z771" s="54" t="s">
        <v>797</v>
      </c>
      <c r="AA771" s="12">
        <v>0</v>
      </c>
      <c r="AB771" s="54" t="s">
        <v>797</v>
      </c>
      <c r="AC771" s="12">
        <v>0</v>
      </c>
      <c r="AD771" s="54" t="s">
        <v>797</v>
      </c>
      <c r="AE771" s="12">
        <v>0</v>
      </c>
      <c r="AF771" s="54" t="s">
        <v>797</v>
      </c>
      <c r="AG771" s="12">
        <v>0</v>
      </c>
      <c r="AH771" s="54" t="s">
        <v>797</v>
      </c>
      <c r="AI771" s="12">
        <v>0</v>
      </c>
      <c r="AJ771" s="54" t="s">
        <v>797</v>
      </c>
      <c r="AK771" s="12">
        <v>0</v>
      </c>
      <c r="AL771" s="54" t="s">
        <v>797</v>
      </c>
      <c r="AM771" s="12">
        <v>0</v>
      </c>
      <c r="AN771" s="54" t="s">
        <v>797</v>
      </c>
      <c r="AO771" s="12">
        <v>0</v>
      </c>
      <c r="AP771" s="183" t="s">
        <v>896</v>
      </c>
      <c r="AQ771" s="194">
        <v>3</v>
      </c>
      <c r="AR771" s="195" t="s">
        <v>797</v>
      </c>
      <c r="AS771" s="180">
        <v>0</v>
      </c>
      <c r="AT771" s="181">
        <v>3</v>
      </c>
      <c r="AU771" s="188">
        <v>0</v>
      </c>
      <c r="AV771" s="188">
        <v>0</v>
      </c>
      <c r="AW771" s="188" t="s">
        <v>797</v>
      </c>
      <c r="AX771" s="95" t="s">
        <v>897</v>
      </c>
      <c r="AY771" s="96" t="e">
        <v>#VALUE!</v>
      </c>
      <c r="AZ771" s="97">
        <v>0</v>
      </c>
    </row>
    <row r="772" spans="3:52" ht="15" customHeight="1" x14ac:dyDescent="0.25">
      <c r="C772" s="90">
        <f t="shared" si="242"/>
        <v>632</v>
      </c>
      <c r="D772" s="3" t="s">
        <v>715</v>
      </c>
      <c r="E772" s="225" t="str">
        <f>_xlfn.XLOOKUP(D772, '[1]Парный рейтинг'!$D$10:$D$826,'[1]Парный рейтинг'!$P$10:$P$826, "")</f>
        <v/>
      </c>
      <c r="F772" s="172" t="str">
        <f t="shared" si="225"/>
        <v/>
      </c>
      <c r="G772" s="207" t="e">
        <f t="shared" si="226"/>
        <v>#VALUE!</v>
      </c>
      <c r="H772" s="176" t="str">
        <f t="shared" si="244"/>
        <v/>
      </c>
      <c r="I772" s="27" t="str">
        <f t="shared" si="227"/>
        <v>3,0</v>
      </c>
      <c r="J772" s="208">
        <v>3</v>
      </c>
      <c r="K772" s="24" t="s">
        <v>797</v>
      </c>
      <c r="L772" s="2">
        <f t="shared" si="228"/>
        <v>0</v>
      </c>
      <c r="M772" s="5">
        <f t="shared" si="229"/>
        <v>3</v>
      </c>
      <c r="N772" s="196">
        <f t="shared" si="230"/>
        <v>0</v>
      </c>
      <c r="O772" s="196">
        <f t="shared" si="231"/>
        <v>0</v>
      </c>
      <c r="P772" s="17" t="str">
        <f t="shared" si="232"/>
        <v/>
      </c>
      <c r="Q772" s="16" t="str">
        <f t="shared" si="233"/>
        <v>n/a</v>
      </c>
      <c r="R772" s="10" t="e">
        <f t="shared" si="234"/>
        <v>#VALUE!</v>
      </c>
      <c r="S772" s="25">
        <f t="shared" si="235"/>
        <v>0</v>
      </c>
      <c r="T772" s="11">
        <f t="shared" si="236"/>
        <v>0</v>
      </c>
      <c r="U772" s="12" t="str">
        <f t="shared" si="237"/>
        <v xml:space="preserve"> </v>
      </c>
      <c r="V772" s="13">
        <f t="shared" si="238"/>
        <v>0</v>
      </c>
      <c r="W772" s="53">
        <f t="shared" si="239"/>
        <v>0</v>
      </c>
      <c r="X772" s="54">
        <f t="shared" si="240"/>
        <v>0</v>
      </c>
      <c r="Y772" s="15" t="str">
        <f t="shared" si="241"/>
        <v>-</v>
      </c>
      <c r="Z772" s="54" t="s">
        <v>797</v>
      </c>
      <c r="AA772" s="12">
        <v>0</v>
      </c>
      <c r="AB772" s="54" t="s">
        <v>797</v>
      </c>
      <c r="AC772" s="12">
        <v>0</v>
      </c>
      <c r="AD772" s="54" t="s">
        <v>797</v>
      </c>
      <c r="AE772" s="12">
        <v>0</v>
      </c>
      <c r="AF772" s="54" t="s">
        <v>797</v>
      </c>
      <c r="AG772" s="12">
        <v>0</v>
      </c>
      <c r="AH772" s="54" t="s">
        <v>797</v>
      </c>
      <c r="AI772" s="12">
        <v>0</v>
      </c>
      <c r="AJ772" s="54" t="s">
        <v>797</v>
      </c>
      <c r="AK772" s="12">
        <v>0</v>
      </c>
      <c r="AL772" s="54" t="s">
        <v>797</v>
      </c>
      <c r="AM772" s="12">
        <v>0</v>
      </c>
      <c r="AN772" s="54" t="s">
        <v>797</v>
      </c>
      <c r="AO772" s="12">
        <v>0</v>
      </c>
      <c r="AP772" s="183" t="s">
        <v>896</v>
      </c>
      <c r="AQ772" s="194">
        <v>3</v>
      </c>
      <c r="AR772" s="195" t="s">
        <v>797</v>
      </c>
      <c r="AS772" s="180">
        <v>0</v>
      </c>
      <c r="AT772" s="181">
        <v>3</v>
      </c>
      <c r="AU772" s="188">
        <v>0</v>
      </c>
      <c r="AV772" s="188">
        <v>0</v>
      </c>
      <c r="AW772" s="188" t="s">
        <v>797</v>
      </c>
      <c r="AX772" s="95" t="s">
        <v>897</v>
      </c>
      <c r="AY772" s="96" t="e">
        <v>#VALUE!</v>
      </c>
      <c r="AZ772" s="97">
        <v>0</v>
      </c>
    </row>
    <row r="773" spans="3:52" ht="15" customHeight="1" x14ac:dyDescent="0.25">
      <c r="C773" s="90">
        <f t="shared" si="242"/>
        <v>633</v>
      </c>
      <c r="D773" s="3" t="s">
        <v>427</v>
      </c>
      <c r="E773" s="225" t="str">
        <f>_xlfn.XLOOKUP(D773, '[1]Парный рейтинг'!$D$10:$D$826,'[1]Парный рейтинг'!$P$10:$P$826, "")</f>
        <v/>
      </c>
      <c r="F773" s="172" t="str">
        <f t="shared" si="225"/>
        <v/>
      </c>
      <c r="G773" s="207" t="e">
        <f t="shared" si="226"/>
        <v>#VALUE!</v>
      </c>
      <c r="H773" s="176" t="str">
        <f t="shared" si="244"/>
        <v/>
      </c>
      <c r="I773" s="27" t="str">
        <f t="shared" si="227"/>
        <v>3,0</v>
      </c>
      <c r="J773" s="208">
        <v>3</v>
      </c>
      <c r="K773" s="24" t="s">
        <v>797</v>
      </c>
      <c r="L773" s="2">
        <f t="shared" si="228"/>
        <v>0</v>
      </c>
      <c r="M773" s="5">
        <f t="shared" si="229"/>
        <v>3</v>
      </c>
      <c r="N773" s="196">
        <f t="shared" si="230"/>
        <v>0</v>
      </c>
      <c r="O773" s="196">
        <f t="shared" si="231"/>
        <v>0</v>
      </c>
      <c r="P773" s="17" t="str">
        <f t="shared" si="232"/>
        <v/>
      </c>
      <c r="Q773" s="16" t="str">
        <f t="shared" si="233"/>
        <v>n/a</v>
      </c>
      <c r="R773" s="10" t="e">
        <f t="shared" si="234"/>
        <v>#VALUE!</v>
      </c>
      <c r="S773" s="25">
        <f t="shared" si="235"/>
        <v>0</v>
      </c>
      <c r="T773" s="11">
        <f t="shared" si="236"/>
        <v>0</v>
      </c>
      <c r="U773" s="12" t="str">
        <f t="shared" si="237"/>
        <v xml:space="preserve"> </v>
      </c>
      <c r="V773" s="13">
        <f t="shared" si="238"/>
        <v>0</v>
      </c>
      <c r="W773" s="53">
        <f t="shared" si="239"/>
        <v>0</v>
      </c>
      <c r="X773" s="54">
        <f t="shared" si="240"/>
        <v>0</v>
      </c>
      <c r="Y773" s="15" t="str">
        <f t="shared" si="241"/>
        <v>-</v>
      </c>
      <c r="Z773" s="54" t="s">
        <v>797</v>
      </c>
      <c r="AA773" s="12">
        <v>0</v>
      </c>
      <c r="AB773" s="54" t="s">
        <v>797</v>
      </c>
      <c r="AC773" s="12">
        <v>0</v>
      </c>
      <c r="AD773" s="54" t="s">
        <v>797</v>
      </c>
      <c r="AE773" s="12">
        <v>0</v>
      </c>
      <c r="AF773" s="54" t="s">
        <v>797</v>
      </c>
      <c r="AG773" s="12">
        <v>0</v>
      </c>
      <c r="AH773" s="54" t="s">
        <v>797</v>
      </c>
      <c r="AI773" s="12">
        <v>0</v>
      </c>
      <c r="AJ773" s="54" t="s">
        <v>797</v>
      </c>
      <c r="AK773" s="12">
        <v>0</v>
      </c>
      <c r="AL773" s="54" t="s">
        <v>797</v>
      </c>
      <c r="AM773" s="12">
        <v>0</v>
      </c>
      <c r="AN773" s="54" t="s">
        <v>797</v>
      </c>
      <c r="AO773" s="12">
        <v>0</v>
      </c>
      <c r="AP773" s="183" t="s">
        <v>896</v>
      </c>
      <c r="AQ773" s="194">
        <v>3</v>
      </c>
      <c r="AR773" s="195" t="s">
        <v>797</v>
      </c>
      <c r="AS773" s="180">
        <v>0</v>
      </c>
      <c r="AT773" s="181">
        <v>3</v>
      </c>
      <c r="AU773" s="188">
        <v>0</v>
      </c>
      <c r="AV773" s="188">
        <v>0</v>
      </c>
      <c r="AW773" s="188" t="s">
        <v>797</v>
      </c>
      <c r="AX773" s="95" t="s">
        <v>897</v>
      </c>
      <c r="AY773" s="96" t="e">
        <v>#VALUE!</v>
      </c>
      <c r="AZ773" s="97">
        <v>0</v>
      </c>
    </row>
    <row r="774" spans="3:52" ht="15" customHeight="1" x14ac:dyDescent="0.25">
      <c r="C774" s="90">
        <f t="shared" si="242"/>
        <v>634</v>
      </c>
      <c r="D774" s="3" t="s">
        <v>716</v>
      </c>
      <c r="E774" s="225" t="str">
        <f>_xlfn.XLOOKUP(D774, '[1]Парный рейтинг'!$D$10:$D$826,'[1]Парный рейтинг'!$P$10:$P$826, "")</f>
        <v/>
      </c>
      <c r="F774" s="172" t="str">
        <f t="shared" si="225"/>
        <v/>
      </c>
      <c r="G774" s="207" t="e">
        <f t="shared" si="226"/>
        <v>#VALUE!</v>
      </c>
      <c r="H774" s="176" t="str">
        <f t="shared" si="244"/>
        <v/>
      </c>
      <c r="I774" s="27" t="str">
        <f t="shared" si="227"/>
        <v>3,0</v>
      </c>
      <c r="J774" s="208">
        <v>3</v>
      </c>
      <c r="K774" s="24" t="s">
        <v>797</v>
      </c>
      <c r="L774" s="2">
        <f t="shared" si="228"/>
        <v>0</v>
      </c>
      <c r="M774" s="5">
        <f t="shared" si="229"/>
        <v>3</v>
      </c>
      <c r="N774" s="196">
        <f t="shared" si="230"/>
        <v>0</v>
      </c>
      <c r="O774" s="196">
        <f t="shared" si="231"/>
        <v>0</v>
      </c>
      <c r="P774" s="17" t="str">
        <f t="shared" si="232"/>
        <v/>
      </c>
      <c r="Q774" s="16" t="str">
        <f t="shared" si="233"/>
        <v>n/a</v>
      </c>
      <c r="R774" s="10" t="e">
        <f t="shared" si="234"/>
        <v>#VALUE!</v>
      </c>
      <c r="S774" s="25">
        <f t="shared" si="235"/>
        <v>0</v>
      </c>
      <c r="T774" s="11">
        <f t="shared" si="236"/>
        <v>0</v>
      </c>
      <c r="U774" s="12" t="str">
        <f t="shared" si="237"/>
        <v xml:space="preserve"> </v>
      </c>
      <c r="V774" s="13">
        <f t="shared" si="238"/>
        <v>0</v>
      </c>
      <c r="W774" s="53">
        <f t="shared" si="239"/>
        <v>0</v>
      </c>
      <c r="X774" s="54">
        <f t="shared" si="240"/>
        <v>0</v>
      </c>
      <c r="Y774" s="15" t="str">
        <f t="shared" si="241"/>
        <v>-</v>
      </c>
      <c r="Z774" s="54" t="s">
        <v>797</v>
      </c>
      <c r="AA774" s="12">
        <v>0</v>
      </c>
      <c r="AB774" s="54" t="s">
        <v>797</v>
      </c>
      <c r="AC774" s="12">
        <v>0</v>
      </c>
      <c r="AD774" s="54" t="s">
        <v>797</v>
      </c>
      <c r="AE774" s="12">
        <v>0</v>
      </c>
      <c r="AF774" s="54" t="s">
        <v>797</v>
      </c>
      <c r="AG774" s="12">
        <v>0</v>
      </c>
      <c r="AH774" s="54" t="s">
        <v>797</v>
      </c>
      <c r="AI774" s="12">
        <v>0</v>
      </c>
      <c r="AJ774" s="54" t="s">
        <v>797</v>
      </c>
      <c r="AK774" s="12">
        <v>0</v>
      </c>
      <c r="AL774" s="54" t="s">
        <v>797</v>
      </c>
      <c r="AM774" s="12">
        <v>0</v>
      </c>
      <c r="AN774" s="54" t="s">
        <v>797</v>
      </c>
      <c r="AO774" s="12">
        <v>0</v>
      </c>
      <c r="AP774" s="183" t="s">
        <v>896</v>
      </c>
      <c r="AQ774" s="194">
        <v>3</v>
      </c>
      <c r="AR774" s="195" t="s">
        <v>797</v>
      </c>
      <c r="AS774" s="180">
        <v>0</v>
      </c>
      <c r="AT774" s="181">
        <v>3</v>
      </c>
      <c r="AU774" s="188">
        <v>0</v>
      </c>
      <c r="AV774" s="188">
        <v>0</v>
      </c>
      <c r="AW774" s="188" t="s">
        <v>797</v>
      </c>
      <c r="AX774" s="95" t="s">
        <v>897</v>
      </c>
      <c r="AY774" s="96" t="e">
        <v>#VALUE!</v>
      </c>
      <c r="AZ774" s="97">
        <v>0</v>
      </c>
    </row>
    <row r="775" spans="3:52" ht="15" customHeight="1" x14ac:dyDescent="0.25">
      <c r="C775" s="90">
        <f t="shared" si="242"/>
        <v>635</v>
      </c>
      <c r="D775" s="3" t="s">
        <v>428</v>
      </c>
      <c r="E775" s="225" t="str">
        <f>_xlfn.XLOOKUP(D775, '[1]Парный рейтинг'!$D$10:$D$826,'[1]Парный рейтинг'!$P$10:$P$826, "")</f>
        <v/>
      </c>
      <c r="F775" s="172" t="str">
        <f t="shared" si="225"/>
        <v/>
      </c>
      <c r="G775" s="207" t="e">
        <f t="shared" si="226"/>
        <v>#VALUE!</v>
      </c>
      <c r="H775" s="176" t="str">
        <f t="shared" si="244"/>
        <v/>
      </c>
      <c r="I775" s="27" t="str">
        <f t="shared" si="227"/>
        <v>3,0</v>
      </c>
      <c r="J775" s="208">
        <v>3</v>
      </c>
      <c r="K775" s="24" t="s">
        <v>797</v>
      </c>
      <c r="L775" s="2">
        <f t="shared" si="228"/>
        <v>0</v>
      </c>
      <c r="M775" s="5">
        <f t="shared" si="229"/>
        <v>3</v>
      </c>
      <c r="N775" s="196">
        <f t="shared" si="230"/>
        <v>0</v>
      </c>
      <c r="O775" s="196">
        <f t="shared" si="231"/>
        <v>0</v>
      </c>
      <c r="P775" s="17" t="str">
        <f t="shared" si="232"/>
        <v/>
      </c>
      <c r="Q775" s="16" t="str">
        <f t="shared" si="233"/>
        <v>n/a</v>
      </c>
      <c r="R775" s="10" t="e">
        <f t="shared" si="234"/>
        <v>#VALUE!</v>
      </c>
      <c r="S775" s="25">
        <f t="shared" si="235"/>
        <v>0</v>
      </c>
      <c r="T775" s="11">
        <f t="shared" si="236"/>
        <v>0</v>
      </c>
      <c r="U775" s="12" t="str">
        <f t="shared" si="237"/>
        <v xml:space="preserve"> </v>
      </c>
      <c r="V775" s="13">
        <f t="shared" si="238"/>
        <v>0</v>
      </c>
      <c r="W775" s="53">
        <f t="shared" si="239"/>
        <v>0</v>
      </c>
      <c r="X775" s="54">
        <f t="shared" si="240"/>
        <v>0</v>
      </c>
      <c r="Y775" s="15" t="str">
        <f t="shared" si="241"/>
        <v>-</v>
      </c>
      <c r="Z775" s="54" t="s">
        <v>797</v>
      </c>
      <c r="AA775" s="12">
        <v>0</v>
      </c>
      <c r="AB775" s="54" t="s">
        <v>797</v>
      </c>
      <c r="AC775" s="12">
        <v>0</v>
      </c>
      <c r="AD775" s="54" t="s">
        <v>797</v>
      </c>
      <c r="AE775" s="12">
        <v>0</v>
      </c>
      <c r="AF775" s="54" t="s">
        <v>797</v>
      </c>
      <c r="AG775" s="12">
        <v>0</v>
      </c>
      <c r="AH775" s="54" t="s">
        <v>797</v>
      </c>
      <c r="AI775" s="12">
        <v>0</v>
      </c>
      <c r="AJ775" s="54" t="s">
        <v>797</v>
      </c>
      <c r="AK775" s="12">
        <v>0</v>
      </c>
      <c r="AL775" s="54" t="s">
        <v>797</v>
      </c>
      <c r="AM775" s="12">
        <v>0</v>
      </c>
      <c r="AN775" s="54" t="s">
        <v>797</v>
      </c>
      <c r="AO775" s="12">
        <v>0</v>
      </c>
      <c r="AP775" s="183" t="s">
        <v>896</v>
      </c>
      <c r="AQ775" s="194">
        <v>3</v>
      </c>
      <c r="AR775" s="195" t="s">
        <v>797</v>
      </c>
      <c r="AS775" s="180">
        <v>0</v>
      </c>
      <c r="AT775" s="181">
        <v>3</v>
      </c>
      <c r="AU775" s="188">
        <v>0</v>
      </c>
      <c r="AV775" s="188">
        <v>0</v>
      </c>
      <c r="AW775" s="188" t="s">
        <v>797</v>
      </c>
      <c r="AX775" s="95" t="s">
        <v>897</v>
      </c>
      <c r="AY775" s="96" t="e">
        <v>#VALUE!</v>
      </c>
      <c r="AZ775" s="97">
        <v>0</v>
      </c>
    </row>
    <row r="776" spans="3:52" ht="15" customHeight="1" x14ac:dyDescent="0.25">
      <c r="C776" s="90">
        <f t="shared" si="242"/>
        <v>636</v>
      </c>
      <c r="D776" s="3" t="s">
        <v>717</v>
      </c>
      <c r="E776" s="225" t="str">
        <f>_xlfn.XLOOKUP(D776, '[1]Парный рейтинг'!$D$10:$D$826,'[1]Парный рейтинг'!$P$10:$P$826, "")</f>
        <v/>
      </c>
      <c r="F776" s="172" t="str">
        <f t="shared" ref="F776:F839" si="245">IF(COUNTA(E776)&gt;0, E776, I776)</f>
        <v/>
      </c>
      <c r="G776" s="207" t="e">
        <f t="shared" si="226"/>
        <v>#VALUE!</v>
      </c>
      <c r="H776" s="176" t="str">
        <f t="shared" si="244"/>
        <v/>
      </c>
      <c r="I776" s="27" t="str">
        <f t="shared" si="227"/>
        <v>3,0</v>
      </c>
      <c r="J776" s="208">
        <v>3</v>
      </c>
      <c r="K776" s="24" t="s">
        <v>797</v>
      </c>
      <c r="L776" s="2">
        <f t="shared" si="228"/>
        <v>0</v>
      </c>
      <c r="M776" s="5">
        <f t="shared" si="229"/>
        <v>3</v>
      </c>
      <c r="N776" s="196">
        <f t="shared" si="230"/>
        <v>0</v>
      </c>
      <c r="O776" s="196">
        <f t="shared" si="231"/>
        <v>0</v>
      </c>
      <c r="P776" s="17" t="str">
        <f t="shared" si="232"/>
        <v/>
      </c>
      <c r="Q776" s="16" t="str">
        <f t="shared" si="233"/>
        <v>n/a</v>
      </c>
      <c r="R776" s="10" t="e">
        <f t="shared" si="234"/>
        <v>#VALUE!</v>
      </c>
      <c r="S776" s="25">
        <f t="shared" si="235"/>
        <v>0</v>
      </c>
      <c r="T776" s="11">
        <f t="shared" si="236"/>
        <v>0</v>
      </c>
      <c r="U776" s="12" t="str">
        <f t="shared" si="237"/>
        <v xml:space="preserve"> </v>
      </c>
      <c r="V776" s="13">
        <f t="shared" si="238"/>
        <v>0</v>
      </c>
      <c r="W776" s="53">
        <f t="shared" si="239"/>
        <v>0</v>
      </c>
      <c r="X776" s="54">
        <f t="shared" si="240"/>
        <v>0</v>
      </c>
      <c r="Y776" s="15" t="str">
        <f t="shared" si="241"/>
        <v>-</v>
      </c>
      <c r="Z776" s="54" t="s">
        <v>797</v>
      </c>
      <c r="AA776" s="12">
        <v>0</v>
      </c>
      <c r="AB776" s="54" t="s">
        <v>797</v>
      </c>
      <c r="AC776" s="12">
        <v>0</v>
      </c>
      <c r="AD776" s="54" t="s">
        <v>797</v>
      </c>
      <c r="AE776" s="12">
        <v>0</v>
      </c>
      <c r="AF776" s="54" t="s">
        <v>797</v>
      </c>
      <c r="AG776" s="12">
        <v>0</v>
      </c>
      <c r="AH776" s="54" t="s">
        <v>797</v>
      </c>
      <c r="AI776" s="12">
        <v>0</v>
      </c>
      <c r="AJ776" s="54" t="s">
        <v>797</v>
      </c>
      <c r="AK776" s="12">
        <v>0</v>
      </c>
      <c r="AL776" s="54" t="s">
        <v>797</v>
      </c>
      <c r="AM776" s="12">
        <v>0</v>
      </c>
      <c r="AN776" s="54" t="s">
        <v>797</v>
      </c>
      <c r="AO776" s="12">
        <v>0</v>
      </c>
      <c r="AP776" s="183" t="s">
        <v>896</v>
      </c>
      <c r="AQ776" s="194">
        <v>3</v>
      </c>
      <c r="AR776" s="195" t="s">
        <v>797</v>
      </c>
      <c r="AS776" s="180">
        <v>0</v>
      </c>
      <c r="AT776" s="181">
        <v>3</v>
      </c>
      <c r="AU776" s="188">
        <v>0</v>
      </c>
      <c r="AV776" s="188">
        <v>0</v>
      </c>
      <c r="AW776" s="188" t="s">
        <v>797</v>
      </c>
      <c r="AX776" s="95" t="s">
        <v>897</v>
      </c>
      <c r="AY776" s="96" t="e">
        <v>#VALUE!</v>
      </c>
      <c r="AZ776" s="97">
        <v>0</v>
      </c>
    </row>
    <row r="777" spans="3:52" ht="15" customHeight="1" x14ac:dyDescent="0.25">
      <c r="C777" s="90">
        <f t="shared" si="242"/>
        <v>637</v>
      </c>
      <c r="D777" s="3" t="s">
        <v>358</v>
      </c>
      <c r="E777" s="225" t="str">
        <f>_xlfn.XLOOKUP(D777, '[1]Парный рейтинг'!$D$10:$D$826,'[1]Парный рейтинг'!$P$10:$P$826, "")</f>
        <v/>
      </c>
      <c r="F777" s="172" t="str">
        <f t="shared" si="245"/>
        <v/>
      </c>
      <c r="G777" s="207" t="e">
        <f t="shared" si="226"/>
        <v>#VALUE!</v>
      </c>
      <c r="H777" s="176" t="str">
        <f t="shared" si="244"/>
        <v/>
      </c>
      <c r="I777" s="27" t="str">
        <f t="shared" si="227"/>
        <v>3,0</v>
      </c>
      <c r="J777" s="208">
        <v>3</v>
      </c>
      <c r="K777" s="24" t="s">
        <v>797</v>
      </c>
      <c r="L777" s="2">
        <f t="shared" si="228"/>
        <v>0</v>
      </c>
      <c r="M777" s="5">
        <f t="shared" si="229"/>
        <v>3</v>
      </c>
      <c r="N777" s="196">
        <f t="shared" si="230"/>
        <v>0</v>
      </c>
      <c r="O777" s="196">
        <f t="shared" si="231"/>
        <v>0</v>
      </c>
      <c r="P777" s="17" t="str">
        <f t="shared" si="232"/>
        <v/>
      </c>
      <c r="Q777" s="16" t="str">
        <f t="shared" si="233"/>
        <v>n/a</v>
      </c>
      <c r="R777" s="10" t="e">
        <f t="shared" si="234"/>
        <v>#VALUE!</v>
      </c>
      <c r="S777" s="25">
        <f t="shared" si="235"/>
        <v>0</v>
      </c>
      <c r="T777" s="11">
        <f t="shared" si="236"/>
        <v>0</v>
      </c>
      <c r="U777" s="12" t="str">
        <f t="shared" si="237"/>
        <v xml:space="preserve"> </v>
      </c>
      <c r="V777" s="13">
        <f t="shared" si="238"/>
        <v>0</v>
      </c>
      <c r="W777" s="53">
        <f t="shared" si="239"/>
        <v>0</v>
      </c>
      <c r="X777" s="54">
        <f t="shared" si="240"/>
        <v>0</v>
      </c>
      <c r="Y777" s="15" t="str">
        <f t="shared" si="241"/>
        <v>-</v>
      </c>
      <c r="Z777" s="54" t="s">
        <v>797</v>
      </c>
      <c r="AA777" s="12">
        <v>0</v>
      </c>
      <c r="AB777" s="54" t="s">
        <v>797</v>
      </c>
      <c r="AC777" s="12">
        <v>0</v>
      </c>
      <c r="AD777" s="54" t="s">
        <v>797</v>
      </c>
      <c r="AE777" s="12">
        <v>0</v>
      </c>
      <c r="AF777" s="54" t="s">
        <v>797</v>
      </c>
      <c r="AG777" s="12">
        <v>0</v>
      </c>
      <c r="AH777" s="54" t="s">
        <v>797</v>
      </c>
      <c r="AI777" s="12">
        <v>0</v>
      </c>
      <c r="AJ777" s="54" t="s">
        <v>797</v>
      </c>
      <c r="AK777" s="12">
        <v>0</v>
      </c>
      <c r="AL777" s="54" t="s">
        <v>797</v>
      </c>
      <c r="AM777" s="12">
        <v>0</v>
      </c>
      <c r="AN777" s="54" t="s">
        <v>797</v>
      </c>
      <c r="AO777" s="12">
        <v>0</v>
      </c>
      <c r="AP777" s="183" t="s">
        <v>896</v>
      </c>
      <c r="AQ777" s="194">
        <v>3</v>
      </c>
      <c r="AR777" s="195" t="s">
        <v>797</v>
      </c>
      <c r="AS777" s="180">
        <v>0</v>
      </c>
      <c r="AT777" s="181">
        <v>3</v>
      </c>
      <c r="AU777" s="188">
        <v>0</v>
      </c>
      <c r="AV777" s="188">
        <v>0</v>
      </c>
      <c r="AW777" s="188" t="s">
        <v>797</v>
      </c>
      <c r="AX777" s="95" t="s">
        <v>897</v>
      </c>
      <c r="AY777" s="96" t="e">
        <v>#VALUE!</v>
      </c>
      <c r="AZ777" s="97">
        <v>0</v>
      </c>
    </row>
    <row r="778" spans="3:52" ht="15" customHeight="1" x14ac:dyDescent="0.25">
      <c r="C778" s="90">
        <f t="shared" si="242"/>
        <v>638</v>
      </c>
      <c r="D778" s="3" t="s">
        <v>489</v>
      </c>
      <c r="E778" s="225" t="str">
        <f>_xlfn.XLOOKUP(D778, '[1]Парный рейтинг'!$D$10:$D$826,'[1]Парный рейтинг'!$P$10:$P$826, "")</f>
        <v/>
      </c>
      <c r="F778" s="172" t="str">
        <f t="shared" si="245"/>
        <v/>
      </c>
      <c r="G778" s="207" t="e">
        <f t="shared" ref="G778:G841" si="246">LEFT(F778, FIND("*", F778&amp;"*")-1)*1</f>
        <v>#VALUE!</v>
      </c>
      <c r="H778" s="176" t="str">
        <f t="shared" si="244"/>
        <v/>
      </c>
      <c r="I778" s="27" t="str">
        <f t="shared" ref="I778:I841" si="247">TEXT(J778,"0,0") &amp; K778</f>
        <v>3,0</v>
      </c>
      <c r="J778" s="208">
        <v>3</v>
      </c>
      <c r="K778" s="24" t="s">
        <v>797</v>
      </c>
      <c r="L778" s="2">
        <f t="shared" ref="L778:L826" si="248">IF(S778&gt;0,1,0)</f>
        <v>0</v>
      </c>
      <c r="M778" s="5">
        <f t="shared" ref="M778:M826" si="249">IF(K778="",J778,J778+0.1)</f>
        <v>3</v>
      </c>
      <c r="N778" s="196">
        <f t="shared" ref="N778:N826" si="250">J778-AQ778</f>
        <v>0</v>
      </c>
      <c r="O778" s="196">
        <f t="shared" ref="O778:O826" si="251">IF(K778="",0,1)-IF(AR778="",0,1)</f>
        <v>0</v>
      </c>
      <c r="P778" s="17" t="str">
        <f t="shared" ref="P778:P841" si="252">_xlfn.TEXTJOIN(,TRUE,
  IF(N778&lt;&gt;0,IF(N778&gt;0,"+","–"),""),
  IF(N778&lt;&gt;0,TEXT(TRUNC(ABS(N778)/0.5)*0.5,"0,0"),""),
  IF(O778&lt;&gt;0,IF(O778&gt;0," +"," –"),""),
  IF(O778&lt;&gt;0,"*","")
)</f>
        <v/>
      </c>
      <c r="Q778" s="16" t="str">
        <f t="shared" ref="Q778:Q826" si="253">IF(S778 &gt; 0, Q777+1, "n/a")</f>
        <v>n/a</v>
      </c>
      <c r="R778" s="10" t="e">
        <f t="shared" ref="R778:R841" si="254">IF(AX778=0," ",IF(AX778-Q778=0," ",AX778-Q778))</f>
        <v>#VALUE!</v>
      </c>
      <c r="S778" s="25">
        <f t="shared" ref="S778:S826" si="255">AC778+AE778+AG778+AI778+AK778+AM778+AO778+AA778</f>
        <v>0</v>
      </c>
      <c r="T778" s="11">
        <f t="shared" ref="T778:T841" si="256">S778-AZ778</f>
        <v>0</v>
      </c>
      <c r="U778" s="12" t="str">
        <f t="shared" ref="U778:U826" si="257">IF(SUMIF(Z778:AO778,"&lt;0")&lt;&gt;0,SUMIF(Z778:AO778,"&lt;0")*(-1)," ")</f>
        <v xml:space="preserve"> </v>
      </c>
      <c r="V778" s="13">
        <f t="shared" ref="V778:V826" si="258">AC778+AE778+AG778+AI778+AK778+AM778+AO778+AA778</f>
        <v>0</v>
      </c>
      <c r="W778" s="53">
        <f t="shared" ref="W778:W841" si="259">V778-AZ778</f>
        <v>0</v>
      </c>
      <c r="X778" s="54">
        <f t="shared" ref="X778:X826" si="260">ROUNDUP(COUNTIF(Z778:AO778,"&gt; 0")/2,0)</f>
        <v>0</v>
      </c>
      <c r="Y778" s="15" t="str">
        <f t="shared" ref="Y778:Y841" si="261">IF(X778=0,"-",IF(X778-AZ778&gt;8,S778/(8+AZ778),S778/X778))</f>
        <v>-</v>
      </c>
      <c r="Z778" s="54" t="s">
        <v>797</v>
      </c>
      <c r="AA778" s="12">
        <v>0</v>
      </c>
      <c r="AB778" s="54" t="s">
        <v>797</v>
      </c>
      <c r="AC778" s="12">
        <v>0</v>
      </c>
      <c r="AD778" s="54" t="s">
        <v>797</v>
      </c>
      <c r="AE778" s="12">
        <v>0</v>
      </c>
      <c r="AF778" s="54" t="s">
        <v>797</v>
      </c>
      <c r="AG778" s="12">
        <v>0</v>
      </c>
      <c r="AH778" s="54" t="s">
        <v>797</v>
      </c>
      <c r="AI778" s="12">
        <v>0</v>
      </c>
      <c r="AJ778" s="54" t="s">
        <v>797</v>
      </c>
      <c r="AK778" s="12">
        <v>0</v>
      </c>
      <c r="AL778" s="54" t="s">
        <v>797</v>
      </c>
      <c r="AM778" s="12">
        <v>0</v>
      </c>
      <c r="AN778" s="54" t="s">
        <v>797</v>
      </c>
      <c r="AO778" s="12">
        <v>0</v>
      </c>
      <c r="AP778" s="183" t="s">
        <v>896</v>
      </c>
      <c r="AQ778" s="194">
        <v>3</v>
      </c>
      <c r="AR778" s="195" t="s">
        <v>797</v>
      </c>
      <c r="AS778" s="180">
        <v>0</v>
      </c>
      <c r="AT778" s="181">
        <v>3</v>
      </c>
      <c r="AU778" s="188">
        <v>0</v>
      </c>
      <c r="AV778" s="188">
        <v>0</v>
      </c>
      <c r="AW778" s="188" t="s">
        <v>797</v>
      </c>
      <c r="AX778" s="95" t="s">
        <v>897</v>
      </c>
      <c r="AY778" s="96" t="e">
        <v>#VALUE!</v>
      </c>
      <c r="AZ778" s="97">
        <v>0</v>
      </c>
    </row>
    <row r="779" spans="3:52" ht="15" customHeight="1" x14ac:dyDescent="0.25">
      <c r="C779" s="90">
        <f t="shared" si="242"/>
        <v>639</v>
      </c>
      <c r="D779" s="3" t="s">
        <v>718</v>
      </c>
      <c r="E779" s="225" t="str">
        <f>_xlfn.XLOOKUP(D779, '[1]Парный рейтинг'!$D$10:$D$826,'[1]Парный рейтинг'!$P$10:$P$826, "")</f>
        <v/>
      </c>
      <c r="F779" s="172" t="str">
        <f t="shared" si="245"/>
        <v/>
      </c>
      <c r="G779" s="207" t="e">
        <f t="shared" si="246"/>
        <v>#VALUE!</v>
      </c>
      <c r="H779" s="176" t="str">
        <f t="shared" si="244"/>
        <v/>
      </c>
      <c r="I779" s="27" t="str">
        <f t="shared" si="247"/>
        <v>3,0</v>
      </c>
      <c r="J779" s="208">
        <v>3</v>
      </c>
      <c r="K779" s="24" t="s">
        <v>797</v>
      </c>
      <c r="L779" s="2">
        <f t="shared" si="248"/>
        <v>0</v>
      </c>
      <c r="M779" s="5">
        <f t="shared" si="249"/>
        <v>3</v>
      </c>
      <c r="N779" s="196">
        <f t="shared" si="250"/>
        <v>0</v>
      </c>
      <c r="O779" s="196">
        <f t="shared" si="251"/>
        <v>0</v>
      </c>
      <c r="P779" s="17" t="str">
        <f t="shared" si="252"/>
        <v/>
      </c>
      <c r="Q779" s="16" t="str">
        <f t="shared" si="253"/>
        <v>n/a</v>
      </c>
      <c r="R779" s="10" t="e">
        <f t="shared" si="254"/>
        <v>#VALUE!</v>
      </c>
      <c r="S779" s="25">
        <f t="shared" si="255"/>
        <v>0</v>
      </c>
      <c r="T779" s="11">
        <f t="shared" si="256"/>
        <v>0</v>
      </c>
      <c r="U779" s="12" t="str">
        <f t="shared" si="257"/>
        <v xml:space="preserve"> </v>
      </c>
      <c r="V779" s="13">
        <f t="shared" si="258"/>
        <v>0</v>
      </c>
      <c r="W779" s="53">
        <f t="shared" si="259"/>
        <v>0</v>
      </c>
      <c r="X779" s="54">
        <f t="shared" si="260"/>
        <v>0</v>
      </c>
      <c r="Y779" s="15" t="str">
        <f t="shared" si="261"/>
        <v>-</v>
      </c>
      <c r="Z779" s="54" t="s">
        <v>797</v>
      </c>
      <c r="AA779" s="12">
        <v>0</v>
      </c>
      <c r="AB779" s="54" t="s">
        <v>797</v>
      </c>
      <c r="AC779" s="12">
        <v>0</v>
      </c>
      <c r="AD779" s="54" t="s">
        <v>797</v>
      </c>
      <c r="AE779" s="12">
        <v>0</v>
      </c>
      <c r="AF779" s="54" t="s">
        <v>797</v>
      </c>
      <c r="AG779" s="12">
        <v>0</v>
      </c>
      <c r="AH779" s="54" t="s">
        <v>797</v>
      </c>
      <c r="AI779" s="12">
        <v>0</v>
      </c>
      <c r="AJ779" s="54" t="s">
        <v>797</v>
      </c>
      <c r="AK779" s="12">
        <v>0</v>
      </c>
      <c r="AL779" s="54" t="s">
        <v>797</v>
      </c>
      <c r="AM779" s="12">
        <v>0</v>
      </c>
      <c r="AN779" s="54" t="s">
        <v>797</v>
      </c>
      <c r="AO779" s="12">
        <v>0</v>
      </c>
      <c r="AP779" s="183" t="s">
        <v>896</v>
      </c>
      <c r="AQ779" s="194">
        <v>3</v>
      </c>
      <c r="AR779" s="195" t="s">
        <v>797</v>
      </c>
      <c r="AS779" s="180">
        <v>0</v>
      </c>
      <c r="AT779" s="181">
        <v>3</v>
      </c>
      <c r="AU779" s="188">
        <v>0</v>
      </c>
      <c r="AV779" s="188">
        <v>0</v>
      </c>
      <c r="AW779" s="188" t="s">
        <v>797</v>
      </c>
      <c r="AX779" s="95" t="s">
        <v>897</v>
      </c>
      <c r="AY779" s="96" t="e">
        <v>#VALUE!</v>
      </c>
      <c r="AZ779" s="97">
        <v>0</v>
      </c>
    </row>
    <row r="780" spans="3:52" ht="15" customHeight="1" x14ac:dyDescent="0.25">
      <c r="C780" s="90">
        <f t="shared" si="242"/>
        <v>640</v>
      </c>
      <c r="D780" s="3" t="s">
        <v>719</v>
      </c>
      <c r="E780" s="225" t="str">
        <f>_xlfn.XLOOKUP(D780, '[1]Парный рейтинг'!$D$10:$D$826,'[1]Парный рейтинг'!$P$10:$P$826, "")</f>
        <v/>
      </c>
      <c r="F780" s="172" t="str">
        <f t="shared" si="245"/>
        <v/>
      </c>
      <c r="G780" s="207" t="e">
        <f t="shared" si="246"/>
        <v>#VALUE!</v>
      </c>
      <c r="H780" s="176" t="str">
        <f t="shared" si="244"/>
        <v/>
      </c>
      <c r="I780" s="27" t="str">
        <f t="shared" si="247"/>
        <v>3,0</v>
      </c>
      <c r="J780" s="208">
        <v>3</v>
      </c>
      <c r="K780" s="24" t="s">
        <v>797</v>
      </c>
      <c r="L780" s="2">
        <f t="shared" si="248"/>
        <v>0</v>
      </c>
      <c r="M780" s="5">
        <f t="shared" si="249"/>
        <v>3</v>
      </c>
      <c r="N780" s="196">
        <f t="shared" si="250"/>
        <v>0</v>
      </c>
      <c r="O780" s="196">
        <f t="shared" si="251"/>
        <v>0</v>
      </c>
      <c r="P780" s="17" t="str">
        <f t="shared" si="252"/>
        <v/>
      </c>
      <c r="Q780" s="16" t="str">
        <f t="shared" si="253"/>
        <v>n/a</v>
      </c>
      <c r="R780" s="10" t="e">
        <f t="shared" si="254"/>
        <v>#VALUE!</v>
      </c>
      <c r="S780" s="25">
        <f t="shared" si="255"/>
        <v>0</v>
      </c>
      <c r="T780" s="11">
        <f t="shared" si="256"/>
        <v>0</v>
      </c>
      <c r="U780" s="12" t="str">
        <f t="shared" si="257"/>
        <v xml:space="preserve"> </v>
      </c>
      <c r="V780" s="13">
        <f t="shared" si="258"/>
        <v>0</v>
      </c>
      <c r="W780" s="53">
        <f t="shared" si="259"/>
        <v>0</v>
      </c>
      <c r="X780" s="54">
        <f t="shared" si="260"/>
        <v>0</v>
      </c>
      <c r="Y780" s="15" t="str">
        <f t="shared" si="261"/>
        <v>-</v>
      </c>
      <c r="Z780" s="54" t="s">
        <v>797</v>
      </c>
      <c r="AA780" s="12">
        <v>0</v>
      </c>
      <c r="AB780" s="54" t="s">
        <v>797</v>
      </c>
      <c r="AC780" s="12">
        <v>0</v>
      </c>
      <c r="AD780" s="54" t="s">
        <v>797</v>
      </c>
      <c r="AE780" s="12">
        <v>0</v>
      </c>
      <c r="AF780" s="54" t="s">
        <v>797</v>
      </c>
      <c r="AG780" s="12">
        <v>0</v>
      </c>
      <c r="AH780" s="54" t="s">
        <v>797</v>
      </c>
      <c r="AI780" s="12">
        <v>0</v>
      </c>
      <c r="AJ780" s="54" t="s">
        <v>797</v>
      </c>
      <c r="AK780" s="12">
        <v>0</v>
      </c>
      <c r="AL780" s="54" t="s">
        <v>797</v>
      </c>
      <c r="AM780" s="12">
        <v>0</v>
      </c>
      <c r="AN780" s="54" t="s">
        <v>797</v>
      </c>
      <c r="AO780" s="12">
        <v>0</v>
      </c>
      <c r="AP780" s="183" t="s">
        <v>896</v>
      </c>
      <c r="AQ780" s="194">
        <v>3</v>
      </c>
      <c r="AR780" s="195" t="s">
        <v>797</v>
      </c>
      <c r="AS780" s="180">
        <v>0</v>
      </c>
      <c r="AT780" s="181">
        <v>3</v>
      </c>
      <c r="AU780" s="188">
        <v>0</v>
      </c>
      <c r="AV780" s="188">
        <v>0</v>
      </c>
      <c r="AW780" s="188" t="s">
        <v>797</v>
      </c>
      <c r="AX780" s="95" t="s">
        <v>897</v>
      </c>
      <c r="AY780" s="96" t="e">
        <v>#VALUE!</v>
      </c>
      <c r="AZ780" s="97">
        <v>0</v>
      </c>
    </row>
    <row r="781" spans="3:52" ht="15" customHeight="1" x14ac:dyDescent="0.25">
      <c r="C781" s="90">
        <f t="shared" si="242"/>
        <v>641</v>
      </c>
      <c r="D781" s="3" t="s">
        <v>720</v>
      </c>
      <c r="E781" s="225" t="str">
        <f>_xlfn.XLOOKUP(D781, '[1]Парный рейтинг'!$D$10:$D$826,'[1]Парный рейтинг'!$P$10:$P$826, "")</f>
        <v/>
      </c>
      <c r="F781" s="172" t="str">
        <f t="shared" si="245"/>
        <v/>
      </c>
      <c r="G781" s="207" t="e">
        <f t="shared" si="246"/>
        <v>#VALUE!</v>
      </c>
      <c r="H781" s="176" t="str">
        <f t="shared" si="244"/>
        <v/>
      </c>
      <c r="I781" s="27" t="str">
        <f t="shared" si="247"/>
        <v>3,0</v>
      </c>
      <c r="J781" s="208">
        <v>3</v>
      </c>
      <c r="K781" s="24" t="s">
        <v>797</v>
      </c>
      <c r="L781" s="2">
        <f t="shared" si="248"/>
        <v>0</v>
      </c>
      <c r="M781" s="5">
        <f t="shared" si="249"/>
        <v>3</v>
      </c>
      <c r="N781" s="196">
        <f t="shared" si="250"/>
        <v>0</v>
      </c>
      <c r="O781" s="196">
        <f t="shared" si="251"/>
        <v>0</v>
      </c>
      <c r="P781" s="17" t="str">
        <f t="shared" si="252"/>
        <v/>
      </c>
      <c r="Q781" s="16" t="str">
        <f t="shared" si="253"/>
        <v>n/a</v>
      </c>
      <c r="R781" s="10" t="e">
        <f t="shared" si="254"/>
        <v>#VALUE!</v>
      </c>
      <c r="S781" s="25">
        <f t="shared" si="255"/>
        <v>0</v>
      </c>
      <c r="T781" s="11">
        <f t="shared" si="256"/>
        <v>0</v>
      </c>
      <c r="U781" s="12" t="str">
        <f t="shared" si="257"/>
        <v xml:space="preserve"> </v>
      </c>
      <c r="V781" s="13">
        <f t="shared" si="258"/>
        <v>0</v>
      </c>
      <c r="W781" s="53">
        <f t="shared" si="259"/>
        <v>0</v>
      </c>
      <c r="X781" s="54">
        <f t="shared" si="260"/>
        <v>0</v>
      </c>
      <c r="Y781" s="15" t="str">
        <f t="shared" si="261"/>
        <v>-</v>
      </c>
      <c r="Z781" s="54" t="s">
        <v>797</v>
      </c>
      <c r="AA781" s="12">
        <v>0</v>
      </c>
      <c r="AB781" s="54" t="s">
        <v>797</v>
      </c>
      <c r="AC781" s="12">
        <v>0</v>
      </c>
      <c r="AD781" s="54" t="s">
        <v>797</v>
      </c>
      <c r="AE781" s="12">
        <v>0</v>
      </c>
      <c r="AF781" s="54" t="s">
        <v>797</v>
      </c>
      <c r="AG781" s="12">
        <v>0</v>
      </c>
      <c r="AH781" s="54" t="s">
        <v>797</v>
      </c>
      <c r="AI781" s="12">
        <v>0</v>
      </c>
      <c r="AJ781" s="54" t="s">
        <v>797</v>
      </c>
      <c r="AK781" s="12">
        <v>0</v>
      </c>
      <c r="AL781" s="54" t="s">
        <v>797</v>
      </c>
      <c r="AM781" s="12">
        <v>0</v>
      </c>
      <c r="AN781" s="54" t="s">
        <v>797</v>
      </c>
      <c r="AO781" s="12">
        <v>0</v>
      </c>
      <c r="AP781" s="183" t="s">
        <v>896</v>
      </c>
      <c r="AQ781" s="194">
        <v>3</v>
      </c>
      <c r="AR781" s="195" t="s">
        <v>797</v>
      </c>
      <c r="AS781" s="180">
        <v>0</v>
      </c>
      <c r="AT781" s="181">
        <v>3</v>
      </c>
      <c r="AU781" s="188">
        <v>0</v>
      </c>
      <c r="AV781" s="188">
        <v>0</v>
      </c>
      <c r="AW781" s="188" t="s">
        <v>797</v>
      </c>
      <c r="AX781" s="95" t="s">
        <v>897</v>
      </c>
      <c r="AY781" s="96" t="e">
        <v>#VALUE!</v>
      </c>
      <c r="AZ781" s="97">
        <v>0</v>
      </c>
    </row>
    <row r="782" spans="3:52" ht="15" customHeight="1" x14ac:dyDescent="0.25">
      <c r="C782" s="90">
        <f t="shared" si="242"/>
        <v>642</v>
      </c>
      <c r="D782" s="3" t="s">
        <v>377</v>
      </c>
      <c r="E782" s="225" t="str">
        <f>_xlfn.XLOOKUP(D782, '[1]Парный рейтинг'!$D$10:$D$826,'[1]Парный рейтинг'!$P$10:$P$826, "")</f>
        <v/>
      </c>
      <c r="F782" s="172" t="str">
        <f t="shared" si="245"/>
        <v/>
      </c>
      <c r="G782" s="207" t="e">
        <f t="shared" si="246"/>
        <v>#VALUE!</v>
      </c>
      <c r="H782" s="176" t="str">
        <f t="shared" si="244"/>
        <v/>
      </c>
      <c r="I782" s="27" t="str">
        <f t="shared" si="247"/>
        <v>3,0</v>
      </c>
      <c r="J782" s="208">
        <v>3</v>
      </c>
      <c r="K782" s="24" t="s">
        <v>797</v>
      </c>
      <c r="L782" s="2">
        <f t="shared" si="248"/>
        <v>0</v>
      </c>
      <c r="M782" s="5">
        <f t="shared" si="249"/>
        <v>3</v>
      </c>
      <c r="N782" s="196">
        <f t="shared" si="250"/>
        <v>0</v>
      </c>
      <c r="O782" s="196">
        <f t="shared" si="251"/>
        <v>0</v>
      </c>
      <c r="P782" s="17" t="str">
        <f t="shared" si="252"/>
        <v/>
      </c>
      <c r="Q782" s="16" t="str">
        <f t="shared" si="253"/>
        <v>n/a</v>
      </c>
      <c r="R782" s="10" t="e">
        <f t="shared" si="254"/>
        <v>#VALUE!</v>
      </c>
      <c r="S782" s="25">
        <f t="shared" si="255"/>
        <v>0</v>
      </c>
      <c r="T782" s="11">
        <f t="shared" si="256"/>
        <v>0</v>
      </c>
      <c r="U782" s="12" t="str">
        <f t="shared" si="257"/>
        <v xml:space="preserve"> </v>
      </c>
      <c r="V782" s="13">
        <f t="shared" si="258"/>
        <v>0</v>
      </c>
      <c r="W782" s="53">
        <f t="shared" si="259"/>
        <v>0</v>
      </c>
      <c r="X782" s="54">
        <f t="shared" si="260"/>
        <v>0</v>
      </c>
      <c r="Y782" s="15" t="str">
        <f t="shared" si="261"/>
        <v>-</v>
      </c>
      <c r="Z782" s="54" t="s">
        <v>797</v>
      </c>
      <c r="AA782" s="12">
        <v>0</v>
      </c>
      <c r="AB782" s="54" t="s">
        <v>797</v>
      </c>
      <c r="AC782" s="12">
        <v>0</v>
      </c>
      <c r="AD782" s="54" t="s">
        <v>797</v>
      </c>
      <c r="AE782" s="12">
        <v>0</v>
      </c>
      <c r="AF782" s="54" t="s">
        <v>797</v>
      </c>
      <c r="AG782" s="12">
        <v>0</v>
      </c>
      <c r="AH782" s="54" t="s">
        <v>797</v>
      </c>
      <c r="AI782" s="12">
        <v>0</v>
      </c>
      <c r="AJ782" s="54" t="s">
        <v>797</v>
      </c>
      <c r="AK782" s="12">
        <v>0</v>
      </c>
      <c r="AL782" s="54" t="s">
        <v>797</v>
      </c>
      <c r="AM782" s="12">
        <v>0</v>
      </c>
      <c r="AN782" s="54" t="s">
        <v>797</v>
      </c>
      <c r="AO782" s="12">
        <v>0</v>
      </c>
      <c r="AP782" s="183" t="s">
        <v>896</v>
      </c>
      <c r="AQ782" s="194">
        <v>3</v>
      </c>
      <c r="AR782" s="195" t="s">
        <v>797</v>
      </c>
      <c r="AS782" s="180">
        <v>0</v>
      </c>
      <c r="AT782" s="181">
        <v>3</v>
      </c>
      <c r="AU782" s="188">
        <v>0</v>
      </c>
      <c r="AV782" s="188">
        <v>0</v>
      </c>
      <c r="AW782" s="188" t="s">
        <v>797</v>
      </c>
      <c r="AX782" s="95" t="s">
        <v>897</v>
      </c>
      <c r="AY782" s="96" t="e">
        <v>#VALUE!</v>
      </c>
      <c r="AZ782" s="97">
        <v>0</v>
      </c>
    </row>
    <row r="783" spans="3:52" ht="15" customHeight="1" x14ac:dyDescent="0.25">
      <c r="C783" s="90">
        <f t="shared" si="242"/>
        <v>643</v>
      </c>
      <c r="D783" s="3" t="s">
        <v>721</v>
      </c>
      <c r="E783" s="225" t="str">
        <f>_xlfn.XLOOKUP(D783, '[1]Парный рейтинг'!$D$10:$D$826,'[1]Парный рейтинг'!$P$10:$P$826, "")</f>
        <v/>
      </c>
      <c r="F783" s="172" t="str">
        <f t="shared" si="245"/>
        <v/>
      </c>
      <c r="G783" s="207" t="e">
        <f t="shared" si="246"/>
        <v>#VALUE!</v>
      </c>
      <c r="H783" s="176" t="str">
        <f t="shared" si="244"/>
        <v/>
      </c>
      <c r="I783" s="27" t="str">
        <f t="shared" si="247"/>
        <v>3,0</v>
      </c>
      <c r="J783" s="208">
        <v>3</v>
      </c>
      <c r="K783" s="24" t="s">
        <v>797</v>
      </c>
      <c r="L783" s="2">
        <f t="shared" si="248"/>
        <v>0</v>
      </c>
      <c r="M783" s="5">
        <f t="shared" si="249"/>
        <v>3</v>
      </c>
      <c r="N783" s="196">
        <f t="shared" si="250"/>
        <v>0</v>
      </c>
      <c r="O783" s="196">
        <f t="shared" si="251"/>
        <v>0</v>
      </c>
      <c r="P783" s="17" t="str">
        <f t="shared" si="252"/>
        <v/>
      </c>
      <c r="Q783" s="16" t="str">
        <f t="shared" si="253"/>
        <v>n/a</v>
      </c>
      <c r="R783" s="10" t="e">
        <f t="shared" si="254"/>
        <v>#VALUE!</v>
      </c>
      <c r="S783" s="25">
        <f t="shared" si="255"/>
        <v>0</v>
      </c>
      <c r="T783" s="11">
        <f t="shared" si="256"/>
        <v>0</v>
      </c>
      <c r="U783" s="12" t="str">
        <f t="shared" si="257"/>
        <v xml:space="preserve"> </v>
      </c>
      <c r="V783" s="13">
        <f t="shared" si="258"/>
        <v>0</v>
      </c>
      <c r="W783" s="53">
        <f t="shared" si="259"/>
        <v>0</v>
      </c>
      <c r="X783" s="54">
        <f t="shared" si="260"/>
        <v>0</v>
      </c>
      <c r="Y783" s="15" t="str">
        <f t="shared" si="261"/>
        <v>-</v>
      </c>
      <c r="Z783" s="54" t="s">
        <v>797</v>
      </c>
      <c r="AA783" s="12">
        <v>0</v>
      </c>
      <c r="AB783" s="54" t="s">
        <v>797</v>
      </c>
      <c r="AC783" s="12">
        <v>0</v>
      </c>
      <c r="AD783" s="54" t="s">
        <v>797</v>
      </c>
      <c r="AE783" s="12">
        <v>0</v>
      </c>
      <c r="AF783" s="54" t="s">
        <v>797</v>
      </c>
      <c r="AG783" s="12">
        <v>0</v>
      </c>
      <c r="AH783" s="54" t="s">
        <v>797</v>
      </c>
      <c r="AI783" s="12">
        <v>0</v>
      </c>
      <c r="AJ783" s="54" t="s">
        <v>797</v>
      </c>
      <c r="AK783" s="12">
        <v>0</v>
      </c>
      <c r="AL783" s="54" t="s">
        <v>797</v>
      </c>
      <c r="AM783" s="12">
        <v>0</v>
      </c>
      <c r="AN783" s="54" t="s">
        <v>797</v>
      </c>
      <c r="AO783" s="12">
        <v>0</v>
      </c>
      <c r="AP783" s="183" t="s">
        <v>896</v>
      </c>
      <c r="AQ783" s="194">
        <v>3</v>
      </c>
      <c r="AR783" s="195" t="s">
        <v>797</v>
      </c>
      <c r="AS783" s="180">
        <v>0</v>
      </c>
      <c r="AT783" s="181">
        <v>3</v>
      </c>
      <c r="AU783" s="188">
        <v>0</v>
      </c>
      <c r="AV783" s="188">
        <v>0</v>
      </c>
      <c r="AW783" s="188" t="s">
        <v>797</v>
      </c>
      <c r="AX783" s="95" t="s">
        <v>897</v>
      </c>
      <c r="AY783" s="96" t="e">
        <v>#VALUE!</v>
      </c>
      <c r="AZ783" s="97">
        <v>0</v>
      </c>
    </row>
    <row r="784" spans="3:52" ht="15" customHeight="1" x14ac:dyDescent="0.25">
      <c r="C784" s="90">
        <f t="shared" si="242"/>
        <v>644</v>
      </c>
      <c r="D784" s="3" t="s">
        <v>389</v>
      </c>
      <c r="E784" s="225" t="str">
        <f>_xlfn.XLOOKUP(D784, '[1]Парный рейтинг'!$D$10:$D$826,'[1]Парный рейтинг'!$P$10:$P$826, "")</f>
        <v/>
      </c>
      <c r="F784" s="172" t="str">
        <f t="shared" si="245"/>
        <v/>
      </c>
      <c r="G784" s="207" t="e">
        <f t="shared" si="246"/>
        <v>#VALUE!</v>
      </c>
      <c r="H784" s="176" t="str">
        <f t="shared" si="244"/>
        <v/>
      </c>
      <c r="I784" s="27" t="str">
        <f t="shared" si="247"/>
        <v>3,0</v>
      </c>
      <c r="J784" s="208">
        <v>3</v>
      </c>
      <c r="K784" s="24" t="s">
        <v>797</v>
      </c>
      <c r="L784" s="2">
        <f t="shared" si="248"/>
        <v>0</v>
      </c>
      <c r="M784" s="5">
        <f t="shared" si="249"/>
        <v>3</v>
      </c>
      <c r="N784" s="196">
        <f t="shared" si="250"/>
        <v>0</v>
      </c>
      <c r="O784" s="196">
        <f t="shared" si="251"/>
        <v>0</v>
      </c>
      <c r="P784" s="17" t="str">
        <f t="shared" si="252"/>
        <v/>
      </c>
      <c r="Q784" s="16" t="str">
        <f t="shared" si="253"/>
        <v>n/a</v>
      </c>
      <c r="R784" s="10" t="e">
        <f t="shared" si="254"/>
        <v>#VALUE!</v>
      </c>
      <c r="S784" s="25">
        <f t="shared" si="255"/>
        <v>0</v>
      </c>
      <c r="T784" s="11">
        <f t="shared" si="256"/>
        <v>0</v>
      </c>
      <c r="U784" s="12" t="str">
        <f t="shared" si="257"/>
        <v xml:space="preserve"> </v>
      </c>
      <c r="V784" s="13">
        <f t="shared" si="258"/>
        <v>0</v>
      </c>
      <c r="W784" s="53">
        <f t="shared" si="259"/>
        <v>0</v>
      </c>
      <c r="X784" s="54">
        <f t="shared" si="260"/>
        <v>0</v>
      </c>
      <c r="Y784" s="15" t="str">
        <f t="shared" si="261"/>
        <v>-</v>
      </c>
      <c r="Z784" s="54" t="s">
        <v>797</v>
      </c>
      <c r="AA784" s="12">
        <v>0</v>
      </c>
      <c r="AB784" s="54" t="s">
        <v>797</v>
      </c>
      <c r="AC784" s="12">
        <v>0</v>
      </c>
      <c r="AD784" s="54" t="s">
        <v>797</v>
      </c>
      <c r="AE784" s="12">
        <v>0</v>
      </c>
      <c r="AF784" s="54" t="s">
        <v>797</v>
      </c>
      <c r="AG784" s="12">
        <v>0</v>
      </c>
      <c r="AH784" s="54" t="s">
        <v>797</v>
      </c>
      <c r="AI784" s="12">
        <v>0</v>
      </c>
      <c r="AJ784" s="54" t="s">
        <v>797</v>
      </c>
      <c r="AK784" s="12">
        <v>0</v>
      </c>
      <c r="AL784" s="54" t="s">
        <v>797</v>
      </c>
      <c r="AM784" s="12">
        <v>0</v>
      </c>
      <c r="AN784" s="54" t="s">
        <v>797</v>
      </c>
      <c r="AO784" s="12">
        <v>0</v>
      </c>
      <c r="AP784" s="183" t="s">
        <v>896</v>
      </c>
      <c r="AQ784" s="194">
        <v>3</v>
      </c>
      <c r="AR784" s="195" t="s">
        <v>797</v>
      </c>
      <c r="AS784" s="180">
        <v>0</v>
      </c>
      <c r="AT784" s="181">
        <v>3</v>
      </c>
      <c r="AU784" s="188">
        <v>0</v>
      </c>
      <c r="AV784" s="188">
        <v>0</v>
      </c>
      <c r="AW784" s="188" t="s">
        <v>797</v>
      </c>
      <c r="AX784" s="95" t="s">
        <v>897</v>
      </c>
      <c r="AY784" s="96" t="e">
        <v>#VALUE!</v>
      </c>
      <c r="AZ784" s="97">
        <v>0</v>
      </c>
    </row>
    <row r="785" spans="3:52" ht="15" customHeight="1" x14ac:dyDescent="0.25">
      <c r="C785" s="90">
        <f t="shared" si="242"/>
        <v>645</v>
      </c>
      <c r="D785" s="3" t="s">
        <v>722</v>
      </c>
      <c r="E785" s="225" t="str">
        <f>_xlfn.XLOOKUP(D785, '[1]Парный рейтинг'!$D$10:$D$826,'[1]Парный рейтинг'!$P$10:$P$826, "")</f>
        <v/>
      </c>
      <c r="F785" s="172" t="str">
        <f t="shared" si="245"/>
        <v/>
      </c>
      <c r="G785" s="207" t="e">
        <f t="shared" si="246"/>
        <v>#VALUE!</v>
      </c>
      <c r="H785" s="176" t="str">
        <f t="shared" si="244"/>
        <v/>
      </c>
      <c r="I785" s="27" t="str">
        <f t="shared" si="247"/>
        <v>3,0</v>
      </c>
      <c r="J785" s="208">
        <v>3</v>
      </c>
      <c r="K785" s="24" t="s">
        <v>797</v>
      </c>
      <c r="L785" s="2">
        <f t="shared" si="248"/>
        <v>0</v>
      </c>
      <c r="M785" s="5">
        <f t="shared" si="249"/>
        <v>3</v>
      </c>
      <c r="N785" s="196">
        <f t="shared" si="250"/>
        <v>0</v>
      </c>
      <c r="O785" s="196">
        <f t="shared" si="251"/>
        <v>0</v>
      </c>
      <c r="P785" s="17" t="str">
        <f t="shared" si="252"/>
        <v/>
      </c>
      <c r="Q785" s="16" t="str">
        <f t="shared" si="253"/>
        <v>n/a</v>
      </c>
      <c r="R785" s="10" t="e">
        <f t="shared" si="254"/>
        <v>#VALUE!</v>
      </c>
      <c r="S785" s="25">
        <f t="shared" si="255"/>
        <v>0</v>
      </c>
      <c r="T785" s="11">
        <f t="shared" si="256"/>
        <v>0</v>
      </c>
      <c r="U785" s="12" t="str">
        <f t="shared" si="257"/>
        <v xml:space="preserve"> </v>
      </c>
      <c r="V785" s="13">
        <f t="shared" si="258"/>
        <v>0</v>
      </c>
      <c r="W785" s="53">
        <f t="shared" si="259"/>
        <v>0</v>
      </c>
      <c r="X785" s="54">
        <f t="shared" si="260"/>
        <v>0</v>
      </c>
      <c r="Y785" s="15" t="str">
        <f t="shared" si="261"/>
        <v>-</v>
      </c>
      <c r="Z785" s="54" t="s">
        <v>797</v>
      </c>
      <c r="AA785" s="12">
        <v>0</v>
      </c>
      <c r="AB785" s="54" t="s">
        <v>797</v>
      </c>
      <c r="AC785" s="12">
        <v>0</v>
      </c>
      <c r="AD785" s="54" t="s">
        <v>797</v>
      </c>
      <c r="AE785" s="12">
        <v>0</v>
      </c>
      <c r="AF785" s="54" t="s">
        <v>797</v>
      </c>
      <c r="AG785" s="12">
        <v>0</v>
      </c>
      <c r="AH785" s="54" t="s">
        <v>797</v>
      </c>
      <c r="AI785" s="12">
        <v>0</v>
      </c>
      <c r="AJ785" s="54" t="s">
        <v>797</v>
      </c>
      <c r="AK785" s="12">
        <v>0</v>
      </c>
      <c r="AL785" s="54" t="s">
        <v>797</v>
      </c>
      <c r="AM785" s="12">
        <v>0</v>
      </c>
      <c r="AN785" s="54" t="s">
        <v>797</v>
      </c>
      <c r="AO785" s="12">
        <v>0</v>
      </c>
      <c r="AP785" s="183" t="s">
        <v>896</v>
      </c>
      <c r="AQ785" s="194">
        <v>3</v>
      </c>
      <c r="AR785" s="195" t="s">
        <v>797</v>
      </c>
      <c r="AS785" s="180">
        <v>0</v>
      </c>
      <c r="AT785" s="181">
        <v>3</v>
      </c>
      <c r="AU785" s="188">
        <v>0</v>
      </c>
      <c r="AV785" s="188">
        <v>0</v>
      </c>
      <c r="AW785" s="188" t="s">
        <v>797</v>
      </c>
      <c r="AX785" s="95" t="s">
        <v>897</v>
      </c>
      <c r="AY785" s="96" t="e">
        <v>#VALUE!</v>
      </c>
      <c r="AZ785" s="97">
        <v>0</v>
      </c>
    </row>
    <row r="786" spans="3:52" ht="15" customHeight="1" x14ac:dyDescent="0.25">
      <c r="C786" s="90">
        <f t="shared" si="242"/>
        <v>646</v>
      </c>
      <c r="D786" s="3" t="s">
        <v>723</v>
      </c>
      <c r="E786" s="225" t="str">
        <f>_xlfn.XLOOKUP(D786, '[1]Парный рейтинг'!$D$10:$D$826,'[1]Парный рейтинг'!$P$10:$P$826, "")</f>
        <v/>
      </c>
      <c r="F786" s="172" t="str">
        <f t="shared" si="245"/>
        <v/>
      </c>
      <c r="G786" s="207" t="e">
        <f t="shared" si="246"/>
        <v>#VALUE!</v>
      </c>
      <c r="H786" s="176" t="str">
        <f t="shared" si="244"/>
        <v/>
      </c>
      <c r="I786" s="27" t="str">
        <f t="shared" si="247"/>
        <v>3,0</v>
      </c>
      <c r="J786" s="208">
        <v>3</v>
      </c>
      <c r="K786" s="24" t="s">
        <v>797</v>
      </c>
      <c r="L786" s="2">
        <f t="shared" si="248"/>
        <v>0</v>
      </c>
      <c r="M786" s="5">
        <f t="shared" si="249"/>
        <v>3</v>
      </c>
      <c r="N786" s="196">
        <f t="shared" si="250"/>
        <v>0</v>
      </c>
      <c r="O786" s="196">
        <f t="shared" si="251"/>
        <v>0</v>
      </c>
      <c r="P786" s="17" t="str">
        <f t="shared" si="252"/>
        <v/>
      </c>
      <c r="Q786" s="16" t="str">
        <f t="shared" si="253"/>
        <v>n/a</v>
      </c>
      <c r="R786" s="10" t="e">
        <f t="shared" si="254"/>
        <v>#VALUE!</v>
      </c>
      <c r="S786" s="25">
        <f t="shared" si="255"/>
        <v>0</v>
      </c>
      <c r="T786" s="11">
        <f t="shared" si="256"/>
        <v>0</v>
      </c>
      <c r="U786" s="12" t="str">
        <f t="shared" si="257"/>
        <v xml:space="preserve"> </v>
      </c>
      <c r="V786" s="13">
        <f t="shared" si="258"/>
        <v>0</v>
      </c>
      <c r="W786" s="53">
        <f t="shared" si="259"/>
        <v>0</v>
      </c>
      <c r="X786" s="54">
        <f t="shared" si="260"/>
        <v>0</v>
      </c>
      <c r="Y786" s="15" t="str">
        <f t="shared" si="261"/>
        <v>-</v>
      </c>
      <c r="Z786" s="54" t="s">
        <v>797</v>
      </c>
      <c r="AA786" s="12">
        <v>0</v>
      </c>
      <c r="AB786" s="54" t="s">
        <v>797</v>
      </c>
      <c r="AC786" s="12">
        <v>0</v>
      </c>
      <c r="AD786" s="54" t="s">
        <v>797</v>
      </c>
      <c r="AE786" s="12">
        <v>0</v>
      </c>
      <c r="AF786" s="54" t="s">
        <v>797</v>
      </c>
      <c r="AG786" s="12">
        <v>0</v>
      </c>
      <c r="AH786" s="54" t="s">
        <v>797</v>
      </c>
      <c r="AI786" s="12">
        <v>0</v>
      </c>
      <c r="AJ786" s="54" t="s">
        <v>797</v>
      </c>
      <c r="AK786" s="12">
        <v>0</v>
      </c>
      <c r="AL786" s="54" t="s">
        <v>797</v>
      </c>
      <c r="AM786" s="12">
        <v>0</v>
      </c>
      <c r="AN786" s="54" t="s">
        <v>797</v>
      </c>
      <c r="AO786" s="12">
        <v>0</v>
      </c>
      <c r="AP786" s="183" t="s">
        <v>896</v>
      </c>
      <c r="AQ786" s="194">
        <v>3</v>
      </c>
      <c r="AR786" s="195" t="s">
        <v>797</v>
      </c>
      <c r="AS786" s="180">
        <v>0</v>
      </c>
      <c r="AT786" s="181">
        <v>3</v>
      </c>
      <c r="AU786" s="188">
        <v>0</v>
      </c>
      <c r="AV786" s="188">
        <v>0</v>
      </c>
      <c r="AW786" s="188" t="s">
        <v>797</v>
      </c>
      <c r="AX786" s="95" t="s">
        <v>897</v>
      </c>
      <c r="AY786" s="96" t="e">
        <v>#VALUE!</v>
      </c>
      <c r="AZ786" s="97">
        <v>0</v>
      </c>
    </row>
    <row r="787" spans="3:52" ht="15" customHeight="1" x14ac:dyDescent="0.25">
      <c r="C787" s="90">
        <f t="shared" si="242"/>
        <v>647</v>
      </c>
      <c r="D787" s="3" t="s">
        <v>382</v>
      </c>
      <c r="E787" s="225" t="str">
        <f>_xlfn.XLOOKUP(D787, '[1]Парный рейтинг'!$D$10:$D$826,'[1]Парный рейтинг'!$P$10:$P$826, "")</f>
        <v/>
      </c>
      <c r="F787" s="172" t="str">
        <f t="shared" si="245"/>
        <v/>
      </c>
      <c r="G787" s="207" t="e">
        <f t="shared" si="246"/>
        <v>#VALUE!</v>
      </c>
      <c r="H787" s="176" t="str">
        <f t="shared" si="244"/>
        <v/>
      </c>
      <c r="I787" s="27" t="str">
        <f t="shared" si="247"/>
        <v>3,0</v>
      </c>
      <c r="J787" s="208">
        <v>3</v>
      </c>
      <c r="K787" s="24" t="s">
        <v>797</v>
      </c>
      <c r="L787" s="2">
        <f t="shared" si="248"/>
        <v>0</v>
      </c>
      <c r="M787" s="5">
        <f t="shared" si="249"/>
        <v>3</v>
      </c>
      <c r="N787" s="196">
        <f t="shared" si="250"/>
        <v>0</v>
      </c>
      <c r="O787" s="196">
        <f t="shared" si="251"/>
        <v>0</v>
      </c>
      <c r="P787" s="17" t="str">
        <f t="shared" si="252"/>
        <v/>
      </c>
      <c r="Q787" s="16" t="str">
        <f t="shared" si="253"/>
        <v>n/a</v>
      </c>
      <c r="R787" s="10" t="e">
        <f t="shared" si="254"/>
        <v>#VALUE!</v>
      </c>
      <c r="S787" s="25">
        <f t="shared" si="255"/>
        <v>0</v>
      </c>
      <c r="T787" s="11">
        <f t="shared" si="256"/>
        <v>0</v>
      </c>
      <c r="U787" s="12" t="str">
        <f t="shared" si="257"/>
        <v xml:space="preserve"> </v>
      </c>
      <c r="V787" s="13">
        <f t="shared" si="258"/>
        <v>0</v>
      </c>
      <c r="W787" s="53">
        <f t="shared" si="259"/>
        <v>0</v>
      </c>
      <c r="X787" s="54">
        <f t="shared" si="260"/>
        <v>0</v>
      </c>
      <c r="Y787" s="15" t="str">
        <f t="shared" si="261"/>
        <v>-</v>
      </c>
      <c r="Z787" s="54" t="s">
        <v>797</v>
      </c>
      <c r="AA787" s="12">
        <v>0</v>
      </c>
      <c r="AB787" s="54" t="s">
        <v>797</v>
      </c>
      <c r="AC787" s="12">
        <v>0</v>
      </c>
      <c r="AD787" s="54" t="s">
        <v>797</v>
      </c>
      <c r="AE787" s="12">
        <v>0</v>
      </c>
      <c r="AF787" s="54" t="s">
        <v>797</v>
      </c>
      <c r="AG787" s="12">
        <v>0</v>
      </c>
      <c r="AH787" s="54" t="s">
        <v>797</v>
      </c>
      <c r="AI787" s="12">
        <v>0</v>
      </c>
      <c r="AJ787" s="54" t="s">
        <v>797</v>
      </c>
      <c r="AK787" s="12">
        <v>0</v>
      </c>
      <c r="AL787" s="54" t="s">
        <v>797</v>
      </c>
      <c r="AM787" s="12">
        <v>0</v>
      </c>
      <c r="AN787" s="54" t="s">
        <v>797</v>
      </c>
      <c r="AO787" s="12">
        <v>0</v>
      </c>
      <c r="AP787" s="183" t="s">
        <v>896</v>
      </c>
      <c r="AQ787" s="194">
        <v>3</v>
      </c>
      <c r="AR787" s="195" t="s">
        <v>797</v>
      </c>
      <c r="AS787" s="180">
        <v>0</v>
      </c>
      <c r="AT787" s="181">
        <v>3</v>
      </c>
      <c r="AU787" s="188">
        <v>0</v>
      </c>
      <c r="AV787" s="188">
        <v>0</v>
      </c>
      <c r="AW787" s="188" t="s">
        <v>797</v>
      </c>
      <c r="AX787" s="95" t="s">
        <v>897</v>
      </c>
      <c r="AY787" s="96" t="e">
        <v>#VALUE!</v>
      </c>
      <c r="AZ787" s="97">
        <v>0</v>
      </c>
    </row>
    <row r="788" spans="3:52" ht="15" customHeight="1" x14ac:dyDescent="0.25">
      <c r="C788" s="90">
        <f t="shared" si="242"/>
        <v>648</v>
      </c>
      <c r="D788" s="3" t="s">
        <v>454</v>
      </c>
      <c r="E788" s="225" t="str">
        <f>_xlfn.XLOOKUP(D788, '[1]Парный рейтинг'!$D$10:$D$826,'[1]Парный рейтинг'!$P$10:$P$826, "")</f>
        <v/>
      </c>
      <c r="F788" s="172" t="str">
        <f t="shared" si="245"/>
        <v/>
      </c>
      <c r="G788" s="207" t="e">
        <f t="shared" si="246"/>
        <v>#VALUE!</v>
      </c>
      <c r="H788" s="176" t="str">
        <f t="shared" si="244"/>
        <v/>
      </c>
      <c r="I788" s="27" t="str">
        <f t="shared" si="247"/>
        <v>3,0</v>
      </c>
      <c r="J788" s="208">
        <v>3</v>
      </c>
      <c r="K788" s="24" t="s">
        <v>797</v>
      </c>
      <c r="L788" s="2">
        <f t="shared" si="248"/>
        <v>0</v>
      </c>
      <c r="M788" s="5">
        <f t="shared" si="249"/>
        <v>3</v>
      </c>
      <c r="N788" s="196">
        <f t="shared" si="250"/>
        <v>0</v>
      </c>
      <c r="O788" s="196">
        <f t="shared" si="251"/>
        <v>0</v>
      </c>
      <c r="P788" s="17" t="str">
        <f t="shared" si="252"/>
        <v/>
      </c>
      <c r="Q788" s="16" t="str">
        <f t="shared" si="253"/>
        <v>n/a</v>
      </c>
      <c r="R788" s="10" t="e">
        <f t="shared" si="254"/>
        <v>#VALUE!</v>
      </c>
      <c r="S788" s="25">
        <f t="shared" si="255"/>
        <v>0</v>
      </c>
      <c r="T788" s="11">
        <f t="shared" si="256"/>
        <v>0</v>
      </c>
      <c r="U788" s="12" t="str">
        <f t="shared" si="257"/>
        <v xml:space="preserve"> </v>
      </c>
      <c r="V788" s="13">
        <f t="shared" si="258"/>
        <v>0</v>
      </c>
      <c r="W788" s="53">
        <f t="shared" si="259"/>
        <v>0</v>
      </c>
      <c r="X788" s="54">
        <f t="shared" si="260"/>
        <v>0</v>
      </c>
      <c r="Y788" s="15" t="str">
        <f t="shared" si="261"/>
        <v>-</v>
      </c>
      <c r="Z788" s="54" t="s">
        <v>797</v>
      </c>
      <c r="AA788" s="12">
        <v>0</v>
      </c>
      <c r="AB788" s="54" t="s">
        <v>797</v>
      </c>
      <c r="AC788" s="12">
        <v>0</v>
      </c>
      <c r="AD788" s="54" t="s">
        <v>797</v>
      </c>
      <c r="AE788" s="12">
        <v>0</v>
      </c>
      <c r="AF788" s="54" t="s">
        <v>797</v>
      </c>
      <c r="AG788" s="12">
        <v>0</v>
      </c>
      <c r="AH788" s="54" t="s">
        <v>797</v>
      </c>
      <c r="AI788" s="12">
        <v>0</v>
      </c>
      <c r="AJ788" s="54" t="s">
        <v>797</v>
      </c>
      <c r="AK788" s="12">
        <v>0</v>
      </c>
      <c r="AL788" s="54" t="s">
        <v>797</v>
      </c>
      <c r="AM788" s="12">
        <v>0</v>
      </c>
      <c r="AN788" s="54" t="s">
        <v>797</v>
      </c>
      <c r="AO788" s="12">
        <v>0</v>
      </c>
      <c r="AP788" s="183" t="s">
        <v>896</v>
      </c>
      <c r="AQ788" s="194">
        <v>3</v>
      </c>
      <c r="AR788" s="195" t="s">
        <v>797</v>
      </c>
      <c r="AS788" s="180">
        <v>0</v>
      </c>
      <c r="AT788" s="181">
        <v>3</v>
      </c>
      <c r="AU788" s="188">
        <v>0</v>
      </c>
      <c r="AV788" s="188">
        <v>0</v>
      </c>
      <c r="AW788" s="188" t="s">
        <v>797</v>
      </c>
      <c r="AX788" s="95" t="s">
        <v>897</v>
      </c>
      <c r="AY788" s="96" t="e">
        <v>#VALUE!</v>
      </c>
      <c r="AZ788" s="97">
        <v>0</v>
      </c>
    </row>
    <row r="789" spans="3:52" ht="15" customHeight="1" x14ac:dyDescent="0.25">
      <c r="C789" s="90">
        <f t="shared" si="242"/>
        <v>649</v>
      </c>
      <c r="D789" s="3" t="s">
        <v>730</v>
      </c>
      <c r="E789" s="225" t="str">
        <f>_xlfn.XLOOKUP(D789, '[1]Парный рейтинг'!$D$10:$D$826,'[1]Парный рейтинг'!$P$10:$P$826, "")</f>
        <v/>
      </c>
      <c r="F789" s="172" t="str">
        <f t="shared" si="245"/>
        <v/>
      </c>
      <c r="G789" s="207" t="e">
        <f t="shared" si="246"/>
        <v>#VALUE!</v>
      </c>
      <c r="H789" s="176" t="str">
        <f t="shared" si="244"/>
        <v/>
      </c>
      <c r="I789" s="27" t="str">
        <f t="shared" si="247"/>
        <v>3,0</v>
      </c>
      <c r="J789" s="208">
        <v>3</v>
      </c>
      <c r="K789" s="24" t="s">
        <v>797</v>
      </c>
      <c r="L789" s="2">
        <f t="shared" si="248"/>
        <v>0</v>
      </c>
      <c r="M789" s="5">
        <f t="shared" si="249"/>
        <v>3</v>
      </c>
      <c r="N789" s="196">
        <f t="shared" si="250"/>
        <v>0</v>
      </c>
      <c r="O789" s="196">
        <f t="shared" si="251"/>
        <v>0</v>
      </c>
      <c r="P789" s="17" t="str">
        <f t="shared" si="252"/>
        <v/>
      </c>
      <c r="Q789" s="16" t="str">
        <f t="shared" si="253"/>
        <v>n/a</v>
      </c>
      <c r="R789" s="10" t="e">
        <f t="shared" si="254"/>
        <v>#VALUE!</v>
      </c>
      <c r="S789" s="25">
        <f t="shared" si="255"/>
        <v>0</v>
      </c>
      <c r="T789" s="11">
        <f t="shared" si="256"/>
        <v>0</v>
      </c>
      <c r="U789" s="12" t="str">
        <f t="shared" si="257"/>
        <v xml:space="preserve"> </v>
      </c>
      <c r="V789" s="13">
        <f t="shared" si="258"/>
        <v>0</v>
      </c>
      <c r="W789" s="53">
        <f t="shared" si="259"/>
        <v>0</v>
      </c>
      <c r="X789" s="54">
        <f t="shared" si="260"/>
        <v>0</v>
      </c>
      <c r="Y789" s="15" t="str">
        <f t="shared" si="261"/>
        <v>-</v>
      </c>
      <c r="Z789" s="54" t="s">
        <v>797</v>
      </c>
      <c r="AA789" s="12">
        <v>0</v>
      </c>
      <c r="AB789" s="54" t="s">
        <v>797</v>
      </c>
      <c r="AC789" s="12">
        <v>0</v>
      </c>
      <c r="AD789" s="54" t="s">
        <v>797</v>
      </c>
      <c r="AE789" s="12">
        <v>0</v>
      </c>
      <c r="AF789" s="54" t="s">
        <v>797</v>
      </c>
      <c r="AG789" s="12">
        <v>0</v>
      </c>
      <c r="AH789" s="54" t="s">
        <v>797</v>
      </c>
      <c r="AI789" s="12">
        <v>0</v>
      </c>
      <c r="AJ789" s="54" t="s">
        <v>797</v>
      </c>
      <c r="AK789" s="12">
        <v>0</v>
      </c>
      <c r="AL789" s="54" t="s">
        <v>797</v>
      </c>
      <c r="AM789" s="12">
        <v>0</v>
      </c>
      <c r="AN789" s="54" t="s">
        <v>797</v>
      </c>
      <c r="AO789" s="12">
        <v>0</v>
      </c>
      <c r="AP789" s="183" t="s">
        <v>896</v>
      </c>
      <c r="AQ789" s="194">
        <v>3</v>
      </c>
      <c r="AR789" s="195" t="s">
        <v>797</v>
      </c>
      <c r="AS789" s="180">
        <v>0</v>
      </c>
      <c r="AT789" s="181">
        <v>3</v>
      </c>
      <c r="AU789" s="188">
        <v>0</v>
      </c>
      <c r="AV789" s="188">
        <v>0</v>
      </c>
      <c r="AW789" s="188" t="s">
        <v>797</v>
      </c>
      <c r="AX789" s="95" t="s">
        <v>897</v>
      </c>
      <c r="AY789" s="96" t="e">
        <v>#VALUE!</v>
      </c>
      <c r="AZ789" s="97">
        <v>0</v>
      </c>
    </row>
    <row r="790" spans="3:52" ht="15" customHeight="1" x14ac:dyDescent="0.25">
      <c r="C790" s="90">
        <f t="shared" si="242"/>
        <v>650</v>
      </c>
      <c r="D790" s="3" t="s">
        <v>724</v>
      </c>
      <c r="E790" s="225" t="str">
        <f>_xlfn.XLOOKUP(D790, '[1]Парный рейтинг'!$D$10:$D$826,'[1]Парный рейтинг'!$P$10:$P$826, "")</f>
        <v/>
      </c>
      <c r="F790" s="172" t="str">
        <f t="shared" si="245"/>
        <v/>
      </c>
      <c r="G790" s="207" t="e">
        <f t="shared" si="246"/>
        <v>#VALUE!</v>
      </c>
      <c r="H790" s="176" t="str">
        <f t="shared" si="244"/>
        <v/>
      </c>
      <c r="I790" s="27" t="str">
        <f t="shared" si="247"/>
        <v>3,0</v>
      </c>
      <c r="J790" s="208">
        <v>3</v>
      </c>
      <c r="K790" s="24" t="s">
        <v>797</v>
      </c>
      <c r="L790" s="2">
        <f t="shared" si="248"/>
        <v>0</v>
      </c>
      <c r="M790" s="5">
        <f t="shared" si="249"/>
        <v>3</v>
      </c>
      <c r="N790" s="196">
        <f t="shared" si="250"/>
        <v>0</v>
      </c>
      <c r="O790" s="196">
        <f t="shared" si="251"/>
        <v>0</v>
      </c>
      <c r="P790" s="17" t="str">
        <f t="shared" si="252"/>
        <v/>
      </c>
      <c r="Q790" s="16" t="str">
        <f t="shared" si="253"/>
        <v>n/a</v>
      </c>
      <c r="R790" s="10" t="e">
        <f t="shared" si="254"/>
        <v>#VALUE!</v>
      </c>
      <c r="S790" s="25">
        <f t="shared" si="255"/>
        <v>0</v>
      </c>
      <c r="T790" s="11">
        <f t="shared" si="256"/>
        <v>0</v>
      </c>
      <c r="U790" s="12" t="str">
        <f t="shared" si="257"/>
        <v xml:space="preserve"> </v>
      </c>
      <c r="V790" s="13">
        <f t="shared" si="258"/>
        <v>0</v>
      </c>
      <c r="W790" s="53">
        <f t="shared" si="259"/>
        <v>0</v>
      </c>
      <c r="X790" s="54">
        <f t="shared" si="260"/>
        <v>0</v>
      </c>
      <c r="Y790" s="15" t="str">
        <f t="shared" si="261"/>
        <v>-</v>
      </c>
      <c r="Z790" s="54" t="s">
        <v>797</v>
      </c>
      <c r="AA790" s="12">
        <v>0</v>
      </c>
      <c r="AB790" s="54" t="s">
        <v>797</v>
      </c>
      <c r="AC790" s="12">
        <v>0</v>
      </c>
      <c r="AD790" s="54" t="s">
        <v>797</v>
      </c>
      <c r="AE790" s="12">
        <v>0</v>
      </c>
      <c r="AF790" s="54" t="s">
        <v>797</v>
      </c>
      <c r="AG790" s="12">
        <v>0</v>
      </c>
      <c r="AH790" s="54" t="s">
        <v>797</v>
      </c>
      <c r="AI790" s="12">
        <v>0</v>
      </c>
      <c r="AJ790" s="54" t="s">
        <v>797</v>
      </c>
      <c r="AK790" s="12">
        <v>0</v>
      </c>
      <c r="AL790" s="54" t="s">
        <v>797</v>
      </c>
      <c r="AM790" s="12">
        <v>0</v>
      </c>
      <c r="AN790" s="54" t="s">
        <v>797</v>
      </c>
      <c r="AO790" s="12">
        <v>0</v>
      </c>
      <c r="AP790" s="183" t="s">
        <v>896</v>
      </c>
      <c r="AQ790" s="194">
        <v>3</v>
      </c>
      <c r="AR790" s="195" t="s">
        <v>797</v>
      </c>
      <c r="AS790" s="180">
        <v>0</v>
      </c>
      <c r="AT790" s="181">
        <v>3</v>
      </c>
      <c r="AU790" s="188">
        <v>0</v>
      </c>
      <c r="AV790" s="188">
        <v>0</v>
      </c>
      <c r="AW790" s="188" t="s">
        <v>797</v>
      </c>
      <c r="AX790" s="95" t="s">
        <v>897</v>
      </c>
      <c r="AY790" s="96" t="e">
        <v>#VALUE!</v>
      </c>
      <c r="AZ790" s="97">
        <v>0</v>
      </c>
    </row>
    <row r="791" spans="3:52" ht="15" customHeight="1" x14ac:dyDescent="0.25">
      <c r="C791" s="90">
        <f t="shared" si="242"/>
        <v>651</v>
      </c>
      <c r="D791" s="3" t="s">
        <v>725</v>
      </c>
      <c r="E791" s="225" t="str">
        <f>_xlfn.XLOOKUP(D791, '[1]Парный рейтинг'!$D$10:$D$826,'[1]Парный рейтинг'!$P$10:$P$826, "")</f>
        <v/>
      </c>
      <c r="F791" s="172" t="str">
        <f t="shared" si="245"/>
        <v/>
      </c>
      <c r="G791" s="207" t="e">
        <f t="shared" si="246"/>
        <v>#VALUE!</v>
      </c>
      <c r="H791" s="176" t="str">
        <f t="shared" si="244"/>
        <v/>
      </c>
      <c r="I791" s="27" t="str">
        <f t="shared" si="247"/>
        <v>3,0</v>
      </c>
      <c r="J791" s="208">
        <v>3</v>
      </c>
      <c r="K791" s="24" t="s">
        <v>797</v>
      </c>
      <c r="L791" s="2">
        <f t="shared" si="248"/>
        <v>0</v>
      </c>
      <c r="M791" s="5">
        <f t="shared" si="249"/>
        <v>3</v>
      </c>
      <c r="N791" s="196">
        <f t="shared" si="250"/>
        <v>0</v>
      </c>
      <c r="O791" s="196">
        <f t="shared" si="251"/>
        <v>0</v>
      </c>
      <c r="P791" s="17" t="str">
        <f t="shared" si="252"/>
        <v/>
      </c>
      <c r="Q791" s="16" t="str">
        <f t="shared" si="253"/>
        <v>n/a</v>
      </c>
      <c r="R791" s="10" t="e">
        <f t="shared" si="254"/>
        <v>#VALUE!</v>
      </c>
      <c r="S791" s="25">
        <f t="shared" si="255"/>
        <v>0</v>
      </c>
      <c r="T791" s="11">
        <f t="shared" si="256"/>
        <v>0</v>
      </c>
      <c r="U791" s="12" t="str">
        <f t="shared" si="257"/>
        <v xml:space="preserve"> </v>
      </c>
      <c r="V791" s="13">
        <f t="shared" si="258"/>
        <v>0</v>
      </c>
      <c r="W791" s="53">
        <f t="shared" si="259"/>
        <v>0</v>
      </c>
      <c r="X791" s="54">
        <f t="shared" si="260"/>
        <v>0</v>
      </c>
      <c r="Y791" s="15" t="str">
        <f t="shared" si="261"/>
        <v>-</v>
      </c>
      <c r="Z791" s="54" t="s">
        <v>797</v>
      </c>
      <c r="AA791" s="12">
        <v>0</v>
      </c>
      <c r="AB791" s="54" t="s">
        <v>797</v>
      </c>
      <c r="AC791" s="12">
        <v>0</v>
      </c>
      <c r="AD791" s="54" t="s">
        <v>797</v>
      </c>
      <c r="AE791" s="12">
        <v>0</v>
      </c>
      <c r="AF791" s="54" t="s">
        <v>797</v>
      </c>
      <c r="AG791" s="12">
        <v>0</v>
      </c>
      <c r="AH791" s="54" t="s">
        <v>797</v>
      </c>
      <c r="AI791" s="12">
        <v>0</v>
      </c>
      <c r="AJ791" s="54" t="s">
        <v>797</v>
      </c>
      <c r="AK791" s="12">
        <v>0</v>
      </c>
      <c r="AL791" s="54" t="s">
        <v>797</v>
      </c>
      <c r="AM791" s="12">
        <v>0</v>
      </c>
      <c r="AN791" s="54" t="s">
        <v>797</v>
      </c>
      <c r="AO791" s="12">
        <v>0</v>
      </c>
      <c r="AP791" s="183" t="s">
        <v>896</v>
      </c>
      <c r="AQ791" s="194">
        <v>3</v>
      </c>
      <c r="AR791" s="195" t="s">
        <v>797</v>
      </c>
      <c r="AS791" s="180">
        <v>0</v>
      </c>
      <c r="AT791" s="181">
        <v>3</v>
      </c>
      <c r="AU791" s="188">
        <v>0</v>
      </c>
      <c r="AV791" s="188">
        <v>0</v>
      </c>
      <c r="AW791" s="188" t="s">
        <v>797</v>
      </c>
      <c r="AX791" s="95" t="s">
        <v>897</v>
      </c>
      <c r="AY791" s="96" t="e">
        <v>#VALUE!</v>
      </c>
      <c r="AZ791" s="97">
        <v>0</v>
      </c>
    </row>
    <row r="792" spans="3:52" ht="15" customHeight="1" x14ac:dyDescent="0.25">
      <c r="C792" s="90">
        <f t="shared" si="242"/>
        <v>652</v>
      </c>
      <c r="D792" s="3" t="s">
        <v>726</v>
      </c>
      <c r="E792" s="225" t="str">
        <f>_xlfn.XLOOKUP(D792, '[1]Парный рейтинг'!$D$10:$D$826,'[1]Парный рейтинг'!$P$10:$P$826, "")</f>
        <v/>
      </c>
      <c r="F792" s="172" t="str">
        <f t="shared" si="245"/>
        <v/>
      </c>
      <c r="G792" s="207" t="e">
        <f t="shared" si="246"/>
        <v>#VALUE!</v>
      </c>
      <c r="H792" s="176" t="str">
        <f t="shared" si="244"/>
        <v/>
      </c>
      <c r="I792" s="27" t="str">
        <f t="shared" si="247"/>
        <v>3,0</v>
      </c>
      <c r="J792" s="208">
        <v>3</v>
      </c>
      <c r="K792" s="24" t="s">
        <v>797</v>
      </c>
      <c r="L792" s="2">
        <f t="shared" si="248"/>
        <v>0</v>
      </c>
      <c r="M792" s="5">
        <f t="shared" si="249"/>
        <v>3</v>
      </c>
      <c r="N792" s="196">
        <f t="shared" si="250"/>
        <v>0</v>
      </c>
      <c r="O792" s="196">
        <f t="shared" si="251"/>
        <v>0</v>
      </c>
      <c r="P792" s="17" t="str">
        <f t="shared" si="252"/>
        <v/>
      </c>
      <c r="Q792" s="16" t="str">
        <f t="shared" si="253"/>
        <v>n/a</v>
      </c>
      <c r="R792" s="10" t="e">
        <f t="shared" si="254"/>
        <v>#VALUE!</v>
      </c>
      <c r="S792" s="25">
        <f t="shared" si="255"/>
        <v>0</v>
      </c>
      <c r="T792" s="11">
        <f t="shared" si="256"/>
        <v>0</v>
      </c>
      <c r="U792" s="12" t="str">
        <f t="shared" si="257"/>
        <v xml:space="preserve"> </v>
      </c>
      <c r="V792" s="13">
        <f t="shared" si="258"/>
        <v>0</v>
      </c>
      <c r="W792" s="53">
        <f t="shared" si="259"/>
        <v>0</v>
      </c>
      <c r="X792" s="54">
        <f t="shared" si="260"/>
        <v>0</v>
      </c>
      <c r="Y792" s="15" t="str">
        <f t="shared" si="261"/>
        <v>-</v>
      </c>
      <c r="Z792" s="54" t="s">
        <v>797</v>
      </c>
      <c r="AA792" s="12">
        <v>0</v>
      </c>
      <c r="AB792" s="54" t="s">
        <v>797</v>
      </c>
      <c r="AC792" s="12">
        <v>0</v>
      </c>
      <c r="AD792" s="54" t="s">
        <v>797</v>
      </c>
      <c r="AE792" s="12">
        <v>0</v>
      </c>
      <c r="AF792" s="54" t="s">
        <v>797</v>
      </c>
      <c r="AG792" s="12">
        <v>0</v>
      </c>
      <c r="AH792" s="54" t="s">
        <v>797</v>
      </c>
      <c r="AI792" s="12">
        <v>0</v>
      </c>
      <c r="AJ792" s="54" t="s">
        <v>797</v>
      </c>
      <c r="AK792" s="12">
        <v>0</v>
      </c>
      <c r="AL792" s="54" t="s">
        <v>797</v>
      </c>
      <c r="AM792" s="12">
        <v>0</v>
      </c>
      <c r="AN792" s="54" t="s">
        <v>797</v>
      </c>
      <c r="AO792" s="12">
        <v>0</v>
      </c>
      <c r="AP792" s="183" t="s">
        <v>896</v>
      </c>
      <c r="AQ792" s="194">
        <v>3</v>
      </c>
      <c r="AR792" s="195" t="s">
        <v>797</v>
      </c>
      <c r="AS792" s="180">
        <v>0</v>
      </c>
      <c r="AT792" s="181">
        <v>3</v>
      </c>
      <c r="AU792" s="188">
        <v>0</v>
      </c>
      <c r="AV792" s="188">
        <v>0</v>
      </c>
      <c r="AW792" s="188" t="s">
        <v>797</v>
      </c>
      <c r="AX792" s="95" t="s">
        <v>897</v>
      </c>
      <c r="AY792" s="96" t="e">
        <v>#VALUE!</v>
      </c>
      <c r="AZ792" s="97">
        <v>0</v>
      </c>
    </row>
    <row r="793" spans="3:52" ht="15" customHeight="1" x14ac:dyDescent="0.25">
      <c r="C793" s="90">
        <f t="shared" si="242"/>
        <v>653</v>
      </c>
      <c r="D793" s="3" t="s">
        <v>451</v>
      </c>
      <c r="E793" s="225" t="str">
        <f>_xlfn.XLOOKUP(D793, '[1]Парный рейтинг'!$D$10:$D$826,'[1]Парный рейтинг'!$P$10:$P$826, "")</f>
        <v/>
      </c>
      <c r="F793" s="172" t="str">
        <f t="shared" si="245"/>
        <v/>
      </c>
      <c r="G793" s="207" t="e">
        <f t="shared" si="246"/>
        <v>#VALUE!</v>
      </c>
      <c r="H793" s="176" t="str">
        <f t="shared" si="244"/>
        <v/>
      </c>
      <c r="I793" s="27" t="str">
        <f t="shared" si="247"/>
        <v>3,0</v>
      </c>
      <c r="J793" s="208">
        <v>3</v>
      </c>
      <c r="K793" s="24" t="s">
        <v>797</v>
      </c>
      <c r="L793" s="2">
        <f t="shared" si="248"/>
        <v>0</v>
      </c>
      <c r="M793" s="5">
        <f t="shared" si="249"/>
        <v>3</v>
      </c>
      <c r="N793" s="196">
        <f t="shared" si="250"/>
        <v>0</v>
      </c>
      <c r="O793" s="196">
        <f t="shared" si="251"/>
        <v>0</v>
      </c>
      <c r="P793" s="17" t="str">
        <f t="shared" si="252"/>
        <v/>
      </c>
      <c r="Q793" s="16" t="str">
        <f t="shared" si="253"/>
        <v>n/a</v>
      </c>
      <c r="R793" s="10" t="e">
        <f t="shared" si="254"/>
        <v>#VALUE!</v>
      </c>
      <c r="S793" s="25">
        <f t="shared" si="255"/>
        <v>0</v>
      </c>
      <c r="T793" s="11">
        <f t="shared" si="256"/>
        <v>0</v>
      </c>
      <c r="U793" s="12" t="str">
        <f t="shared" si="257"/>
        <v xml:space="preserve"> </v>
      </c>
      <c r="V793" s="13">
        <f t="shared" si="258"/>
        <v>0</v>
      </c>
      <c r="W793" s="53">
        <f t="shared" si="259"/>
        <v>0</v>
      </c>
      <c r="X793" s="54">
        <f t="shared" si="260"/>
        <v>0</v>
      </c>
      <c r="Y793" s="15" t="str">
        <f t="shared" si="261"/>
        <v>-</v>
      </c>
      <c r="Z793" s="54" t="s">
        <v>797</v>
      </c>
      <c r="AA793" s="12">
        <v>0</v>
      </c>
      <c r="AB793" s="54" t="s">
        <v>797</v>
      </c>
      <c r="AC793" s="12">
        <v>0</v>
      </c>
      <c r="AD793" s="54" t="s">
        <v>797</v>
      </c>
      <c r="AE793" s="12">
        <v>0</v>
      </c>
      <c r="AF793" s="54" t="s">
        <v>797</v>
      </c>
      <c r="AG793" s="12">
        <v>0</v>
      </c>
      <c r="AH793" s="54" t="s">
        <v>797</v>
      </c>
      <c r="AI793" s="12">
        <v>0</v>
      </c>
      <c r="AJ793" s="54" t="s">
        <v>797</v>
      </c>
      <c r="AK793" s="12">
        <v>0</v>
      </c>
      <c r="AL793" s="54" t="s">
        <v>797</v>
      </c>
      <c r="AM793" s="12">
        <v>0</v>
      </c>
      <c r="AN793" s="54" t="s">
        <v>797</v>
      </c>
      <c r="AO793" s="12">
        <v>0</v>
      </c>
      <c r="AP793" s="183" t="s">
        <v>896</v>
      </c>
      <c r="AQ793" s="194">
        <v>3</v>
      </c>
      <c r="AR793" s="195" t="s">
        <v>797</v>
      </c>
      <c r="AS793" s="180">
        <v>0</v>
      </c>
      <c r="AT793" s="181">
        <v>3</v>
      </c>
      <c r="AU793" s="188">
        <v>0</v>
      </c>
      <c r="AV793" s="188">
        <v>0</v>
      </c>
      <c r="AW793" s="188" t="s">
        <v>797</v>
      </c>
      <c r="AX793" s="95" t="s">
        <v>897</v>
      </c>
      <c r="AY793" s="96" t="e">
        <v>#VALUE!</v>
      </c>
      <c r="AZ793" s="97">
        <v>0</v>
      </c>
    </row>
    <row r="794" spans="3:52" ht="15" customHeight="1" x14ac:dyDescent="0.25">
      <c r="C794" s="90">
        <f t="shared" si="242"/>
        <v>654</v>
      </c>
      <c r="D794" s="3" t="s">
        <v>727</v>
      </c>
      <c r="E794" s="225" t="str">
        <f>_xlfn.XLOOKUP(D794, '[1]Парный рейтинг'!$D$10:$D$826,'[1]Парный рейтинг'!$P$10:$P$826, "")</f>
        <v/>
      </c>
      <c r="F794" s="172" t="str">
        <f t="shared" si="245"/>
        <v/>
      </c>
      <c r="G794" s="207" t="e">
        <f t="shared" si="246"/>
        <v>#VALUE!</v>
      </c>
      <c r="H794" s="176" t="str">
        <f t="shared" si="244"/>
        <v/>
      </c>
      <c r="I794" s="27" t="str">
        <f t="shared" si="247"/>
        <v>3,0</v>
      </c>
      <c r="J794" s="208">
        <v>3</v>
      </c>
      <c r="K794" s="24" t="s">
        <v>797</v>
      </c>
      <c r="L794" s="2">
        <f t="shared" si="248"/>
        <v>0</v>
      </c>
      <c r="M794" s="5">
        <f t="shared" si="249"/>
        <v>3</v>
      </c>
      <c r="N794" s="196">
        <f t="shared" si="250"/>
        <v>0</v>
      </c>
      <c r="O794" s="196">
        <f t="shared" si="251"/>
        <v>0</v>
      </c>
      <c r="P794" s="17" t="str">
        <f t="shared" si="252"/>
        <v/>
      </c>
      <c r="Q794" s="16" t="str">
        <f t="shared" si="253"/>
        <v>n/a</v>
      </c>
      <c r="R794" s="10" t="e">
        <f t="shared" si="254"/>
        <v>#VALUE!</v>
      </c>
      <c r="S794" s="25">
        <f t="shared" si="255"/>
        <v>0</v>
      </c>
      <c r="T794" s="11">
        <f t="shared" si="256"/>
        <v>0</v>
      </c>
      <c r="U794" s="12" t="str">
        <f t="shared" si="257"/>
        <v xml:space="preserve"> </v>
      </c>
      <c r="V794" s="13">
        <f t="shared" si="258"/>
        <v>0</v>
      </c>
      <c r="W794" s="53">
        <f t="shared" si="259"/>
        <v>0</v>
      </c>
      <c r="X794" s="54">
        <f t="shared" si="260"/>
        <v>0</v>
      </c>
      <c r="Y794" s="15" t="str">
        <f t="shared" si="261"/>
        <v>-</v>
      </c>
      <c r="Z794" s="54" t="s">
        <v>797</v>
      </c>
      <c r="AA794" s="12">
        <v>0</v>
      </c>
      <c r="AB794" s="54" t="s">
        <v>797</v>
      </c>
      <c r="AC794" s="12">
        <v>0</v>
      </c>
      <c r="AD794" s="54" t="s">
        <v>797</v>
      </c>
      <c r="AE794" s="12">
        <v>0</v>
      </c>
      <c r="AF794" s="54" t="s">
        <v>797</v>
      </c>
      <c r="AG794" s="12">
        <v>0</v>
      </c>
      <c r="AH794" s="54" t="s">
        <v>797</v>
      </c>
      <c r="AI794" s="12">
        <v>0</v>
      </c>
      <c r="AJ794" s="54" t="s">
        <v>797</v>
      </c>
      <c r="AK794" s="12">
        <v>0</v>
      </c>
      <c r="AL794" s="54" t="s">
        <v>797</v>
      </c>
      <c r="AM794" s="12">
        <v>0</v>
      </c>
      <c r="AN794" s="54" t="s">
        <v>797</v>
      </c>
      <c r="AO794" s="12">
        <v>0</v>
      </c>
      <c r="AP794" s="183" t="s">
        <v>896</v>
      </c>
      <c r="AQ794" s="194">
        <v>3</v>
      </c>
      <c r="AR794" s="195" t="s">
        <v>797</v>
      </c>
      <c r="AS794" s="180">
        <v>0</v>
      </c>
      <c r="AT794" s="181">
        <v>3</v>
      </c>
      <c r="AU794" s="188">
        <v>0</v>
      </c>
      <c r="AV794" s="188">
        <v>0</v>
      </c>
      <c r="AW794" s="188" t="s">
        <v>797</v>
      </c>
      <c r="AX794" s="95" t="s">
        <v>897</v>
      </c>
      <c r="AY794" s="96" t="e">
        <v>#VALUE!</v>
      </c>
      <c r="AZ794" s="97">
        <v>0</v>
      </c>
    </row>
    <row r="795" spans="3:52" ht="15" customHeight="1" x14ac:dyDescent="0.25">
      <c r="C795" s="90">
        <f t="shared" si="242"/>
        <v>655</v>
      </c>
      <c r="D795" s="3" t="s">
        <v>728</v>
      </c>
      <c r="E795" s="225" t="str">
        <f>_xlfn.XLOOKUP(D795, '[1]Парный рейтинг'!$D$10:$D$826,'[1]Парный рейтинг'!$P$10:$P$826, "")</f>
        <v/>
      </c>
      <c r="F795" s="172" t="str">
        <f t="shared" si="245"/>
        <v/>
      </c>
      <c r="G795" s="207" t="e">
        <f t="shared" si="246"/>
        <v>#VALUE!</v>
      </c>
      <c r="H795" s="176" t="str">
        <f t="shared" si="244"/>
        <v/>
      </c>
      <c r="I795" s="27" t="str">
        <f t="shared" si="247"/>
        <v>3,0</v>
      </c>
      <c r="J795" s="208">
        <v>3</v>
      </c>
      <c r="K795" s="24" t="s">
        <v>797</v>
      </c>
      <c r="L795" s="2">
        <f t="shared" si="248"/>
        <v>0</v>
      </c>
      <c r="M795" s="5">
        <f t="shared" si="249"/>
        <v>3</v>
      </c>
      <c r="N795" s="196">
        <f t="shared" si="250"/>
        <v>0</v>
      </c>
      <c r="O795" s="196">
        <f t="shared" si="251"/>
        <v>0</v>
      </c>
      <c r="P795" s="17" t="str">
        <f t="shared" si="252"/>
        <v/>
      </c>
      <c r="Q795" s="16" t="str">
        <f t="shared" si="253"/>
        <v>n/a</v>
      </c>
      <c r="R795" s="10" t="e">
        <f t="shared" si="254"/>
        <v>#VALUE!</v>
      </c>
      <c r="S795" s="25">
        <f t="shared" si="255"/>
        <v>0</v>
      </c>
      <c r="T795" s="11">
        <f t="shared" si="256"/>
        <v>0</v>
      </c>
      <c r="U795" s="12" t="str">
        <f t="shared" si="257"/>
        <v xml:space="preserve"> </v>
      </c>
      <c r="V795" s="13">
        <f t="shared" si="258"/>
        <v>0</v>
      </c>
      <c r="W795" s="53">
        <f t="shared" si="259"/>
        <v>0</v>
      </c>
      <c r="X795" s="54">
        <f t="shared" si="260"/>
        <v>0</v>
      </c>
      <c r="Y795" s="15" t="str">
        <f t="shared" si="261"/>
        <v>-</v>
      </c>
      <c r="Z795" s="54" t="s">
        <v>797</v>
      </c>
      <c r="AA795" s="12">
        <v>0</v>
      </c>
      <c r="AB795" s="54" t="s">
        <v>797</v>
      </c>
      <c r="AC795" s="12">
        <v>0</v>
      </c>
      <c r="AD795" s="54" t="s">
        <v>797</v>
      </c>
      <c r="AE795" s="12">
        <v>0</v>
      </c>
      <c r="AF795" s="54" t="s">
        <v>797</v>
      </c>
      <c r="AG795" s="12">
        <v>0</v>
      </c>
      <c r="AH795" s="54" t="s">
        <v>797</v>
      </c>
      <c r="AI795" s="12">
        <v>0</v>
      </c>
      <c r="AJ795" s="54" t="s">
        <v>797</v>
      </c>
      <c r="AK795" s="12">
        <v>0</v>
      </c>
      <c r="AL795" s="54" t="s">
        <v>797</v>
      </c>
      <c r="AM795" s="12">
        <v>0</v>
      </c>
      <c r="AN795" s="54" t="s">
        <v>797</v>
      </c>
      <c r="AO795" s="12">
        <v>0</v>
      </c>
      <c r="AP795" s="183" t="s">
        <v>896</v>
      </c>
      <c r="AQ795" s="194">
        <v>3</v>
      </c>
      <c r="AR795" s="195" t="s">
        <v>797</v>
      </c>
      <c r="AS795" s="180">
        <v>0</v>
      </c>
      <c r="AT795" s="181">
        <v>3</v>
      </c>
      <c r="AU795" s="188">
        <v>0</v>
      </c>
      <c r="AV795" s="188">
        <v>0</v>
      </c>
      <c r="AW795" s="188" t="s">
        <v>797</v>
      </c>
      <c r="AX795" s="95" t="s">
        <v>897</v>
      </c>
      <c r="AY795" s="96" t="e">
        <v>#VALUE!</v>
      </c>
      <c r="AZ795" s="97">
        <v>0</v>
      </c>
    </row>
    <row r="796" spans="3:52" ht="15" customHeight="1" x14ac:dyDescent="0.25">
      <c r="C796" s="90">
        <f t="shared" si="242"/>
        <v>656</v>
      </c>
      <c r="D796" s="3" t="s">
        <v>729</v>
      </c>
      <c r="E796" s="225" t="str">
        <f>_xlfn.XLOOKUP(D796, '[1]Парный рейтинг'!$D$10:$D$826,'[1]Парный рейтинг'!$P$10:$P$826, "")</f>
        <v/>
      </c>
      <c r="F796" s="172" t="str">
        <f t="shared" si="245"/>
        <v/>
      </c>
      <c r="G796" s="207" t="e">
        <f t="shared" si="246"/>
        <v>#VALUE!</v>
      </c>
      <c r="H796" s="176" t="str">
        <f t="shared" si="244"/>
        <v/>
      </c>
      <c r="I796" s="27" t="str">
        <f t="shared" si="247"/>
        <v>3,0</v>
      </c>
      <c r="J796" s="208">
        <v>3</v>
      </c>
      <c r="K796" s="24" t="s">
        <v>797</v>
      </c>
      <c r="L796" s="2">
        <f t="shared" si="248"/>
        <v>0</v>
      </c>
      <c r="M796" s="5">
        <f t="shared" si="249"/>
        <v>3</v>
      </c>
      <c r="N796" s="196">
        <f t="shared" si="250"/>
        <v>0</v>
      </c>
      <c r="O796" s="196">
        <f t="shared" si="251"/>
        <v>0</v>
      </c>
      <c r="P796" s="17" t="str">
        <f t="shared" si="252"/>
        <v/>
      </c>
      <c r="Q796" s="16" t="str">
        <f t="shared" si="253"/>
        <v>n/a</v>
      </c>
      <c r="R796" s="10" t="e">
        <f t="shared" si="254"/>
        <v>#VALUE!</v>
      </c>
      <c r="S796" s="25">
        <f t="shared" si="255"/>
        <v>0</v>
      </c>
      <c r="T796" s="11">
        <f t="shared" si="256"/>
        <v>0</v>
      </c>
      <c r="U796" s="12" t="str">
        <f t="shared" si="257"/>
        <v xml:space="preserve"> </v>
      </c>
      <c r="V796" s="13">
        <f t="shared" si="258"/>
        <v>0</v>
      </c>
      <c r="W796" s="53">
        <f t="shared" si="259"/>
        <v>0</v>
      </c>
      <c r="X796" s="54">
        <f t="shared" si="260"/>
        <v>0</v>
      </c>
      <c r="Y796" s="15" t="str">
        <f t="shared" si="261"/>
        <v>-</v>
      </c>
      <c r="Z796" s="54" t="s">
        <v>797</v>
      </c>
      <c r="AA796" s="12">
        <v>0</v>
      </c>
      <c r="AB796" s="54" t="s">
        <v>797</v>
      </c>
      <c r="AC796" s="12">
        <v>0</v>
      </c>
      <c r="AD796" s="54" t="s">
        <v>797</v>
      </c>
      <c r="AE796" s="12">
        <v>0</v>
      </c>
      <c r="AF796" s="54" t="s">
        <v>797</v>
      </c>
      <c r="AG796" s="12">
        <v>0</v>
      </c>
      <c r="AH796" s="54" t="s">
        <v>797</v>
      </c>
      <c r="AI796" s="12">
        <v>0</v>
      </c>
      <c r="AJ796" s="54" t="s">
        <v>797</v>
      </c>
      <c r="AK796" s="12">
        <v>0</v>
      </c>
      <c r="AL796" s="54" t="s">
        <v>797</v>
      </c>
      <c r="AM796" s="12">
        <v>0</v>
      </c>
      <c r="AN796" s="54" t="s">
        <v>797</v>
      </c>
      <c r="AO796" s="12">
        <v>0</v>
      </c>
      <c r="AP796" s="183" t="s">
        <v>896</v>
      </c>
      <c r="AQ796" s="194">
        <v>3</v>
      </c>
      <c r="AR796" s="195" t="s">
        <v>797</v>
      </c>
      <c r="AS796" s="180">
        <v>0</v>
      </c>
      <c r="AT796" s="181">
        <v>3</v>
      </c>
      <c r="AU796" s="188">
        <v>0</v>
      </c>
      <c r="AV796" s="188">
        <v>0</v>
      </c>
      <c r="AW796" s="188" t="s">
        <v>797</v>
      </c>
      <c r="AX796" s="95" t="s">
        <v>897</v>
      </c>
      <c r="AY796" s="96" t="e">
        <v>#VALUE!</v>
      </c>
      <c r="AZ796" s="97">
        <v>0</v>
      </c>
    </row>
    <row r="797" spans="3:52" ht="15" customHeight="1" x14ac:dyDescent="0.25">
      <c r="C797" s="90">
        <f t="shared" ref="C797:C826" si="262">C796+1</f>
        <v>657</v>
      </c>
      <c r="D797" s="3" t="s">
        <v>369</v>
      </c>
      <c r="E797" s="225" t="str">
        <f>_xlfn.XLOOKUP(D797, '[1]Парный рейтинг'!$D$10:$D$826,'[1]Парный рейтинг'!$P$10:$P$826, "")</f>
        <v/>
      </c>
      <c r="F797" s="172" t="str">
        <f t="shared" si="245"/>
        <v/>
      </c>
      <c r="G797" s="207" t="e">
        <f t="shared" si="246"/>
        <v>#VALUE!</v>
      </c>
      <c r="H797" s="176" t="str">
        <f t="shared" si="244"/>
        <v/>
      </c>
      <c r="I797" s="27" t="str">
        <f t="shared" si="247"/>
        <v>3,0</v>
      </c>
      <c r="J797" s="208">
        <v>3</v>
      </c>
      <c r="K797" s="24" t="s">
        <v>797</v>
      </c>
      <c r="L797" s="2">
        <f t="shared" si="248"/>
        <v>0</v>
      </c>
      <c r="M797" s="5">
        <f t="shared" si="249"/>
        <v>3</v>
      </c>
      <c r="N797" s="196">
        <f t="shared" si="250"/>
        <v>0</v>
      </c>
      <c r="O797" s="196">
        <f t="shared" si="251"/>
        <v>0</v>
      </c>
      <c r="P797" s="17" t="str">
        <f t="shared" si="252"/>
        <v/>
      </c>
      <c r="Q797" s="16" t="str">
        <f t="shared" si="253"/>
        <v>n/a</v>
      </c>
      <c r="R797" s="10" t="e">
        <f t="shared" si="254"/>
        <v>#VALUE!</v>
      </c>
      <c r="S797" s="25">
        <f t="shared" si="255"/>
        <v>0</v>
      </c>
      <c r="T797" s="11">
        <f t="shared" si="256"/>
        <v>0</v>
      </c>
      <c r="U797" s="12" t="str">
        <f t="shared" si="257"/>
        <v xml:space="preserve"> </v>
      </c>
      <c r="V797" s="13">
        <f t="shared" si="258"/>
        <v>0</v>
      </c>
      <c r="W797" s="53">
        <f t="shared" si="259"/>
        <v>0</v>
      </c>
      <c r="X797" s="54">
        <f t="shared" si="260"/>
        <v>0</v>
      </c>
      <c r="Y797" s="15" t="str">
        <f t="shared" si="261"/>
        <v>-</v>
      </c>
      <c r="Z797" s="54" t="s">
        <v>797</v>
      </c>
      <c r="AA797" s="12">
        <v>0</v>
      </c>
      <c r="AB797" s="54" t="s">
        <v>797</v>
      </c>
      <c r="AC797" s="12">
        <v>0</v>
      </c>
      <c r="AD797" s="54" t="s">
        <v>797</v>
      </c>
      <c r="AE797" s="12">
        <v>0</v>
      </c>
      <c r="AF797" s="54" t="s">
        <v>797</v>
      </c>
      <c r="AG797" s="12">
        <v>0</v>
      </c>
      <c r="AH797" s="54" t="s">
        <v>797</v>
      </c>
      <c r="AI797" s="12">
        <v>0</v>
      </c>
      <c r="AJ797" s="54" t="s">
        <v>797</v>
      </c>
      <c r="AK797" s="12">
        <v>0</v>
      </c>
      <c r="AL797" s="54" t="s">
        <v>797</v>
      </c>
      <c r="AM797" s="12">
        <v>0</v>
      </c>
      <c r="AN797" s="54" t="s">
        <v>797</v>
      </c>
      <c r="AO797" s="12">
        <v>0</v>
      </c>
      <c r="AP797" s="183" t="s">
        <v>896</v>
      </c>
      <c r="AQ797" s="194">
        <v>3</v>
      </c>
      <c r="AR797" s="195" t="s">
        <v>797</v>
      </c>
      <c r="AS797" s="180">
        <v>0</v>
      </c>
      <c r="AT797" s="181">
        <v>3</v>
      </c>
      <c r="AU797" s="188">
        <v>0</v>
      </c>
      <c r="AV797" s="188">
        <v>0</v>
      </c>
      <c r="AW797" s="188" t="s">
        <v>797</v>
      </c>
      <c r="AX797" s="95" t="s">
        <v>897</v>
      </c>
      <c r="AY797" s="96" t="e">
        <v>#VALUE!</v>
      </c>
      <c r="AZ797" s="97">
        <v>0</v>
      </c>
    </row>
    <row r="798" spans="3:52" s="166" customFormat="1" ht="15" customHeight="1" x14ac:dyDescent="0.25">
      <c r="C798" s="90">
        <f t="shared" si="262"/>
        <v>658</v>
      </c>
      <c r="D798" s="3" t="s">
        <v>418</v>
      </c>
      <c r="E798" s="225" t="str">
        <f>_xlfn.XLOOKUP(D798, '[1]Парный рейтинг'!$D$10:$D$826,'[1]Парный рейтинг'!$P$10:$P$826, "")</f>
        <v/>
      </c>
      <c r="F798" s="172" t="str">
        <f t="shared" si="245"/>
        <v/>
      </c>
      <c r="G798" s="207" t="e">
        <f t="shared" si="246"/>
        <v>#VALUE!</v>
      </c>
      <c r="H798" s="176" t="str">
        <f t="shared" si="244"/>
        <v/>
      </c>
      <c r="I798" s="27" t="str">
        <f t="shared" si="247"/>
        <v>3,0</v>
      </c>
      <c r="J798" s="208">
        <v>3</v>
      </c>
      <c r="K798" s="24" t="s">
        <v>797</v>
      </c>
      <c r="L798" s="2">
        <f t="shared" si="248"/>
        <v>0</v>
      </c>
      <c r="M798" s="5">
        <f t="shared" si="249"/>
        <v>3</v>
      </c>
      <c r="N798" s="196">
        <f t="shared" si="250"/>
        <v>0</v>
      </c>
      <c r="O798" s="196">
        <f t="shared" si="251"/>
        <v>0</v>
      </c>
      <c r="P798" s="17" t="str">
        <f t="shared" si="252"/>
        <v/>
      </c>
      <c r="Q798" s="16" t="str">
        <f t="shared" si="253"/>
        <v>n/a</v>
      </c>
      <c r="R798" s="10" t="e">
        <f t="shared" si="254"/>
        <v>#VALUE!</v>
      </c>
      <c r="S798" s="25">
        <f t="shared" si="255"/>
        <v>0</v>
      </c>
      <c r="T798" s="11">
        <f t="shared" si="256"/>
        <v>0</v>
      </c>
      <c r="U798" s="12" t="str">
        <f t="shared" si="257"/>
        <v xml:space="preserve"> </v>
      </c>
      <c r="V798" s="13">
        <f t="shared" si="258"/>
        <v>0</v>
      </c>
      <c r="W798" s="53">
        <f t="shared" si="259"/>
        <v>0</v>
      </c>
      <c r="X798" s="54">
        <f t="shared" si="260"/>
        <v>0</v>
      </c>
      <c r="Y798" s="15" t="str">
        <f t="shared" si="261"/>
        <v>-</v>
      </c>
      <c r="Z798" s="54" t="s">
        <v>797</v>
      </c>
      <c r="AA798" s="12">
        <v>0</v>
      </c>
      <c r="AB798" s="54" t="s">
        <v>797</v>
      </c>
      <c r="AC798" s="12">
        <v>0</v>
      </c>
      <c r="AD798" s="54" t="s">
        <v>797</v>
      </c>
      <c r="AE798" s="12">
        <v>0</v>
      </c>
      <c r="AF798" s="54" t="s">
        <v>797</v>
      </c>
      <c r="AG798" s="12">
        <v>0</v>
      </c>
      <c r="AH798" s="54" t="s">
        <v>797</v>
      </c>
      <c r="AI798" s="12">
        <v>0</v>
      </c>
      <c r="AJ798" s="54" t="s">
        <v>797</v>
      </c>
      <c r="AK798" s="12">
        <v>0</v>
      </c>
      <c r="AL798" s="54" t="s">
        <v>797</v>
      </c>
      <c r="AM798" s="12">
        <v>0</v>
      </c>
      <c r="AN798" s="54" t="s">
        <v>797</v>
      </c>
      <c r="AO798" s="12">
        <v>0</v>
      </c>
      <c r="AP798" s="183" t="s">
        <v>896</v>
      </c>
      <c r="AQ798" s="194">
        <v>3</v>
      </c>
      <c r="AR798" s="195" t="s">
        <v>797</v>
      </c>
      <c r="AS798" s="180">
        <v>0</v>
      </c>
      <c r="AT798" s="181">
        <v>3</v>
      </c>
      <c r="AU798" s="188">
        <v>0</v>
      </c>
      <c r="AV798" s="188">
        <v>0</v>
      </c>
      <c r="AW798" s="188" t="s">
        <v>797</v>
      </c>
      <c r="AX798" s="95" t="s">
        <v>897</v>
      </c>
      <c r="AY798" s="96" t="e">
        <v>#VALUE!</v>
      </c>
      <c r="AZ798" s="97">
        <v>0</v>
      </c>
    </row>
    <row r="799" spans="3:52" s="166" customFormat="1" ht="15" customHeight="1" x14ac:dyDescent="0.25">
      <c r="C799" s="90">
        <f t="shared" si="262"/>
        <v>659</v>
      </c>
      <c r="D799" s="3" t="s">
        <v>731</v>
      </c>
      <c r="E799" s="225" t="str">
        <f>_xlfn.XLOOKUP(D799, '[1]Парный рейтинг'!$D$10:$D$826,'[1]Парный рейтинг'!$P$10:$P$826, "")</f>
        <v/>
      </c>
      <c r="F799" s="172" t="str">
        <f t="shared" si="245"/>
        <v/>
      </c>
      <c r="G799" s="207" t="e">
        <f t="shared" si="246"/>
        <v>#VALUE!</v>
      </c>
      <c r="H799" s="176" t="str">
        <f t="shared" ref="H799:H826" si="263">IF(ISNUMBER(SEARCH("~*", F799)), "*", "")</f>
        <v/>
      </c>
      <c r="I799" s="27" t="str">
        <f t="shared" si="247"/>
        <v>3,0</v>
      </c>
      <c r="J799" s="208">
        <v>3</v>
      </c>
      <c r="K799" s="24" t="s">
        <v>797</v>
      </c>
      <c r="L799" s="2">
        <f t="shared" si="248"/>
        <v>0</v>
      </c>
      <c r="M799" s="5">
        <f t="shared" si="249"/>
        <v>3</v>
      </c>
      <c r="N799" s="196">
        <f t="shared" si="250"/>
        <v>0</v>
      </c>
      <c r="O799" s="196">
        <f t="shared" si="251"/>
        <v>0</v>
      </c>
      <c r="P799" s="17" t="str">
        <f t="shared" si="252"/>
        <v/>
      </c>
      <c r="Q799" s="16" t="str">
        <f t="shared" si="253"/>
        <v>n/a</v>
      </c>
      <c r="R799" s="10" t="e">
        <f t="shared" si="254"/>
        <v>#VALUE!</v>
      </c>
      <c r="S799" s="25">
        <f t="shared" si="255"/>
        <v>0</v>
      </c>
      <c r="T799" s="11">
        <f t="shared" si="256"/>
        <v>0</v>
      </c>
      <c r="U799" s="12" t="str">
        <f t="shared" si="257"/>
        <v xml:space="preserve"> </v>
      </c>
      <c r="V799" s="13">
        <f t="shared" si="258"/>
        <v>0</v>
      </c>
      <c r="W799" s="53">
        <f t="shared" si="259"/>
        <v>0</v>
      </c>
      <c r="X799" s="54">
        <f t="shared" si="260"/>
        <v>0</v>
      </c>
      <c r="Y799" s="15" t="str">
        <f t="shared" si="261"/>
        <v>-</v>
      </c>
      <c r="Z799" s="54" t="s">
        <v>797</v>
      </c>
      <c r="AA799" s="12">
        <v>0</v>
      </c>
      <c r="AB799" s="54" t="s">
        <v>797</v>
      </c>
      <c r="AC799" s="12">
        <v>0</v>
      </c>
      <c r="AD799" s="54" t="s">
        <v>797</v>
      </c>
      <c r="AE799" s="12">
        <v>0</v>
      </c>
      <c r="AF799" s="54" t="s">
        <v>797</v>
      </c>
      <c r="AG799" s="12">
        <v>0</v>
      </c>
      <c r="AH799" s="54" t="s">
        <v>797</v>
      </c>
      <c r="AI799" s="12">
        <v>0</v>
      </c>
      <c r="AJ799" s="54" t="s">
        <v>797</v>
      </c>
      <c r="AK799" s="12">
        <v>0</v>
      </c>
      <c r="AL799" s="54" t="s">
        <v>797</v>
      </c>
      <c r="AM799" s="12">
        <v>0</v>
      </c>
      <c r="AN799" s="54" t="s">
        <v>797</v>
      </c>
      <c r="AO799" s="12">
        <v>0</v>
      </c>
      <c r="AP799" s="183" t="s">
        <v>896</v>
      </c>
      <c r="AQ799" s="194">
        <v>3</v>
      </c>
      <c r="AR799" s="195" t="s">
        <v>797</v>
      </c>
      <c r="AS799" s="180">
        <v>0</v>
      </c>
      <c r="AT799" s="181">
        <v>3</v>
      </c>
      <c r="AU799" s="188">
        <v>0</v>
      </c>
      <c r="AV799" s="188">
        <v>0</v>
      </c>
      <c r="AW799" s="188" t="s">
        <v>797</v>
      </c>
      <c r="AX799" s="95" t="s">
        <v>897</v>
      </c>
      <c r="AY799" s="96" t="e">
        <v>#VALUE!</v>
      </c>
      <c r="AZ799" s="97">
        <v>0</v>
      </c>
    </row>
    <row r="800" spans="3:52" s="166" customFormat="1" ht="15" customHeight="1" x14ac:dyDescent="0.25">
      <c r="C800" s="90">
        <f t="shared" si="262"/>
        <v>660</v>
      </c>
      <c r="D800" s="3" t="s">
        <v>732</v>
      </c>
      <c r="E800" s="225" t="str">
        <f>_xlfn.XLOOKUP(D800, '[1]Парный рейтинг'!$D$10:$D$826,'[1]Парный рейтинг'!$P$10:$P$826, "")</f>
        <v/>
      </c>
      <c r="F800" s="172" t="str">
        <f t="shared" si="245"/>
        <v/>
      </c>
      <c r="G800" s="207" t="e">
        <f t="shared" si="246"/>
        <v>#VALUE!</v>
      </c>
      <c r="H800" s="176" t="str">
        <f t="shared" si="263"/>
        <v/>
      </c>
      <c r="I800" s="27" t="str">
        <f t="shared" si="247"/>
        <v>3,0</v>
      </c>
      <c r="J800" s="208">
        <v>3</v>
      </c>
      <c r="K800" s="24" t="s">
        <v>797</v>
      </c>
      <c r="L800" s="2">
        <f t="shared" si="248"/>
        <v>0</v>
      </c>
      <c r="M800" s="5">
        <f t="shared" si="249"/>
        <v>3</v>
      </c>
      <c r="N800" s="196">
        <f t="shared" si="250"/>
        <v>0</v>
      </c>
      <c r="O800" s="196">
        <f t="shared" si="251"/>
        <v>0</v>
      </c>
      <c r="P800" s="17" t="str">
        <f t="shared" si="252"/>
        <v/>
      </c>
      <c r="Q800" s="16" t="str">
        <f t="shared" si="253"/>
        <v>n/a</v>
      </c>
      <c r="R800" s="10" t="e">
        <f t="shared" si="254"/>
        <v>#VALUE!</v>
      </c>
      <c r="S800" s="25">
        <f t="shared" si="255"/>
        <v>0</v>
      </c>
      <c r="T800" s="11">
        <f t="shared" si="256"/>
        <v>0</v>
      </c>
      <c r="U800" s="12" t="str">
        <f t="shared" si="257"/>
        <v xml:space="preserve"> </v>
      </c>
      <c r="V800" s="13">
        <f t="shared" si="258"/>
        <v>0</v>
      </c>
      <c r="W800" s="53">
        <f t="shared" si="259"/>
        <v>0</v>
      </c>
      <c r="X800" s="54">
        <f t="shared" si="260"/>
        <v>0</v>
      </c>
      <c r="Y800" s="15" t="str">
        <f t="shared" si="261"/>
        <v>-</v>
      </c>
      <c r="Z800" s="54" t="s">
        <v>797</v>
      </c>
      <c r="AA800" s="12">
        <v>0</v>
      </c>
      <c r="AB800" s="54" t="s">
        <v>797</v>
      </c>
      <c r="AC800" s="12">
        <v>0</v>
      </c>
      <c r="AD800" s="54" t="s">
        <v>797</v>
      </c>
      <c r="AE800" s="12">
        <v>0</v>
      </c>
      <c r="AF800" s="54" t="s">
        <v>797</v>
      </c>
      <c r="AG800" s="12">
        <v>0</v>
      </c>
      <c r="AH800" s="54" t="s">
        <v>797</v>
      </c>
      <c r="AI800" s="12">
        <v>0</v>
      </c>
      <c r="AJ800" s="54" t="s">
        <v>797</v>
      </c>
      <c r="AK800" s="12">
        <v>0</v>
      </c>
      <c r="AL800" s="54" t="s">
        <v>797</v>
      </c>
      <c r="AM800" s="12">
        <v>0</v>
      </c>
      <c r="AN800" s="54" t="s">
        <v>797</v>
      </c>
      <c r="AO800" s="12">
        <v>0</v>
      </c>
      <c r="AP800" s="183" t="s">
        <v>896</v>
      </c>
      <c r="AQ800" s="194">
        <v>3</v>
      </c>
      <c r="AR800" s="195" t="s">
        <v>797</v>
      </c>
      <c r="AS800" s="180">
        <v>0</v>
      </c>
      <c r="AT800" s="181">
        <v>3</v>
      </c>
      <c r="AU800" s="188">
        <v>0</v>
      </c>
      <c r="AV800" s="188">
        <v>0</v>
      </c>
      <c r="AW800" s="188" t="s">
        <v>797</v>
      </c>
      <c r="AX800" s="95" t="s">
        <v>897</v>
      </c>
      <c r="AY800" s="96" t="e">
        <v>#VALUE!</v>
      </c>
      <c r="AZ800" s="97">
        <v>0</v>
      </c>
    </row>
    <row r="801" spans="3:52" s="166" customFormat="1" ht="15" customHeight="1" x14ac:dyDescent="0.25">
      <c r="C801" s="90">
        <f t="shared" si="262"/>
        <v>661</v>
      </c>
      <c r="D801" s="3" t="s">
        <v>733</v>
      </c>
      <c r="E801" s="225" t="str">
        <f>_xlfn.XLOOKUP(D801, '[1]Парный рейтинг'!$D$10:$D$826,'[1]Парный рейтинг'!$P$10:$P$826, "")</f>
        <v/>
      </c>
      <c r="F801" s="172" t="str">
        <f t="shared" si="245"/>
        <v/>
      </c>
      <c r="G801" s="207" t="e">
        <f t="shared" si="246"/>
        <v>#VALUE!</v>
      </c>
      <c r="H801" s="176" t="str">
        <f t="shared" si="263"/>
        <v/>
      </c>
      <c r="I801" s="27" t="str">
        <f t="shared" si="247"/>
        <v>3,0</v>
      </c>
      <c r="J801" s="208">
        <v>3</v>
      </c>
      <c r="K801" s="24" t="s">
        <v>797</v>
      </c>
      <c r="L801" s="2">
        <f t="shared" si="248"/>
        <v>0</v>
      </c>
      <c r="M801" s="5">
        <f t="shared" si="249"/>
        <v>3</v>
      </c>
      <c r="N801" s="196">
        <f t="shared" si="250"/>
        <v>0</v>
      </c>
      <c r="O801" s="196">
        <f t="shared" si="251"/>
        <v>0</v>
      </c>
      <c r="P801" s="17" t="str">
        <f t="shared" si="252"/>
        <v/>
      </c>
      <c r="Q801" s="16" t="str">
        <f t="shared" si="253"/>
        <v>n/a</v>
      </c>
      <c r="R801" s="10" t="e">
        <f t="shared" si="254"/>
        <v>#VALUE!</v>
      </c>
      <c r="S801" s="25">
        <f t="shared" si="255"/>
        <v>0</v>
      </c>
      <c r="T801" s="11">
        <f t="shared" si="256"/>
        <v>0</v>
      </c>
      <c r="U801" s="12" t="str">
        <f t="shared" si="257"/>
        <v xml:space="preserve"> </v>
      </c>
      <c r="V801" s="13">
        <f t="shared" si="258"/>
        <v>0</v>
      </c>
      <c r="W801" s="53">
        <f t="shared" si="259"/>
        <v>0</v>
      </c>
      <c r="X801" s="54">
        <f t="shared" si="260"/>
        <v>0</v>
      </c>
      <c r="Y801" s="15" t="str">
        <f t="shared" si="261"/>
        <v>-</v>
      </c>
      <c r="Z801" s="54" t="s">
        <v>797</v>
      </c>
      <c r="AA801" s="12">
        <v>0</v>
      </c>
      <c r="AB801" s="54" t="s">
        <v>797</v>
      </c>
      <c r="AC801" s="12">
        <v>0</v>
      </c>
      <c r="AD801" s="54" t="s">
        <v>797</v>
      </c>
      <c r="AE801" s="12">
        <v>0</v>
      </c>
      <c r="AF801" s="54" t="s">
        <v>797</v>
      </c>
      <c r="AG801" s="12">
        <v>0</v>
      </c>
      <c r="AH801" s="54" t="s">
        <v>797</v>
      </c>
      <c r="AI801" s="12">
        <v>0</v>
      </c>
      <c r="AJ801" s="54" t="s">
        <v>797</v>
      </c>
      <c r="AK801" s="12">
        <v>0</v>
      </c>
      <c r="AL801" s="54" t="s">
        <v>797</v>
      </c>
      <c r="AM801" s="12">
        <v>0</v>
      </c>
      <c r="AN801" s="54" t="s">
        <v>797</v>
      </c>
      <c r="AO801" s="12">
        <v>0</v>
      </c>
      <c r="AP801" s="183" t="s">
        <v>896</v>
      </c>
      <c r="AQ801" s="194">
        <v>3</v>
      </c>
      <c r="AR801" s="195" t="s">
        <v>797</v>
      </c>
      <c r="AS801" s="180">
        <v>0</v>
      </c>
      <c r="AT801" s="181">
        <v>3</v>
      </c>
      <c r="AU801" s="188">
        <v>0</v>
      </c>
      <c r="AV801" s="188">
        <v>0</v>
      </c>
      <c r="AW801" s="188" t="s">
        <v>797</v>
      </c>
      <c r="AX801" s="95" t="s">
        <v>897</v>
      </c>
      <c r="AY801" s="96" t="e">
        <v>#VALUE!</v>
      </c>
      <c r="AZ801" s="97">
        <v>0</v>
      </c>
    </row>
    <row r="802" spans="3:52" s="166" customFormat="1" ht="15" customHeight="1" x14ac:dyDescent="0.25">
      <c r="C802" s="90">
        <f t="shared" si="262"/>
        <v>662</v>
      </c>
      <c r="D802" s="3" t="s">
        <v>734</v>
      </c>
      <c r="E802" s="225" t="str">
        <f>_xlfn.XLOOKUP(D802, '[1]Парный рейтинг'!$D$10:$D$826,'[1]Парный рейтинг'!$P$10:$P$826, "")</f>
        <v/>
      </c>
      <c r="F802" s="172" t="str">
        <f t="shared" si="245"/>
        <v/>
      </c>
      <c r="G802" s="207" t="e">
        <f t="shared" si="246"/>
        <v>#VALUE!</v>
      </c>
      <c r="H802" s="176" t="str">
        <f t="shared" si="263"/>
        <v/>
      </c>
      <c r="I802" s="27" t="str">
        <f t="shared" si="247"/>
        <v>3,0</v>
      </c>
      <c r="J802" s="208">
        <v>3</v>
      </c>
      <c r="K802" s="24" t="s">
        <v>797</v>
      </c>
      <c r="L802" s="2">
        <f t="shared" si="248"/>
        <v>0</v>
      </c>
      <c r="M802" s="5">
        <f t="shared" si="249"/>
        <v>3</v>
      </c>
      <c r="N802" s="196">
        <f t="shared" si="250"/>
        <v>0</v>
      </c>
      <c r="O802" s="196">
        <f t="shared" si="251"/>
        <v>0</v>
      </c>
      <c r="P802" s="17" t="str">
        <f t="shared" si="252"/>
        <v/>
      </c>
      <c r="Q802" s="16" t="str">
        <f t="shared" si="253"/>
        <v>n/a</v>
      </c>
      <c r="R802" s="10" t="e">
        <f t="shared" si="254"/>
        <v>#VALUE!</v>
      </c>
      <c r="S802" s="25">
        <f t="shared" si="255"/>
        <v>0</v>
      </c>
      <c r="T802" s="11">
        <f t="shared" si="256"/>
        <v>0</v>
      </c>
      <c r="U802" s="12" t="str">
        <f t="shared" si="257"/>
        <v xml:space="preserve"> </v>
      </c>
      <c r="V802" s="13">
        <f t="shared" si="258"/>
        <v>0</v>
      </c>
      <c r="W802" s="53">
        <f t="shared" si="259"/>
        <v>0</v>
      </c>
      <c r="X802" s="54">
        <f t="shared" si="260"/>
        <v>0</v>
      </c>
      <c r="Y802" s="15" t="str">
        <f t="shared" si="261"/>
        <v>-</v>
      </c>
      <c r="Z802" s="54" t="s">
        <v>797</v>
      </c>
      <c r="AA802" s="12">
        <v>0</v>
      </c>
      <c r="AB802" s="54" t="s">
        <v>797</v>
      </c>
      <c r="AC802" s="12">
        <v>0</v>
      </c>
      <c r="AD802" s="54" t="s">
        <v>797</v>
      </c>
      <c r="AE802" s="12">
        <v>0</v>
      </c>
      <c r="AF802" s="54" t="s">
        <v>797</v>
      </c>
      <c r="AG802" s="12">
        <v>0</v>
      </c>
      <c r="AH802" s="54" t="s">
        <v>797</v>
      </c>
      <c r="AI802" s="12">
        <v>0</v>
      </c>
      <c r="AJ802" s="54" t="s">
        <v>797</v>
      </c>
      <c r="AK802" s="12">
        <v>0</v>
      </c>
      <c r="AL802" s="54" t="s">
        <v>797</v>
      </c>
      <c r="AM802" s="12">
        <v>0</v>
      </c>
      <c r="AN802" s="54" t="s">
        <v>797</v>
      </c>
      <c r="AO802" s="12">
        <v>0</v>
      </c>
      <c r="AP802" s="183" t="s">
        <v>896</v>
      </c>
      <c r="AQ802" s="194">
        <v>3</v>
      </c>
      <c r="AR802" s="195" t="s">
        <v>797</v>
      </c>
      <c r="AS802" s="180">
        <v>0</v>
      </c>
      <c r="AT802" s="181">
        <v>3</v>
      </c>
      <c r="AU802" s="188">
        <v>0</v>
      </c>
      <c r="AV802" s="188">
        <v>0</v>
      </c>
      <c r="AW802" s="188" t="s">
        <v>797</v>
      </c>
      <c r="AX802" s="95" t="s">
        <v>897</v>
      </c>
      <c r="AY802" s="96" t="e">
        <v>#VALUE!</v>
      </c>
      <c r="AZ802" s="97">
        <v>0</v>
      </c>
    </row>
    <row r="803" spans="3:52" s="166" customFormat="1" ht="15" customHeight="1" x14ac:dyDescent="0.25">
      <c r="C803" s="90">
        <f t="shared" si="262"/>
        <v>663</v>
      </c>
      <c r="D803" s="3" t="s">
        <v>735</v>
      </c>
      <c r="E803" s="225" t="str">
        <f>_xlfn.XLOOKUP(D803, '[1]Парный рейтинг'!$D$10:$D$826,'[1]Парный рейтинг'!$P$10:$P$826, "")</f>
        <v/>
      </c>
      <c r="F803" s="172" t="str">
        <f t="shared" si="245"/>
        <v/>
      </c>
      <c r="G803" s="207" t="e">
        <f t="shared" si="246"/>
        <v>#VALUE!</v>
      </c>
      <c r="H803" s="176" t="str">
        <f t="shared" si="263"/>
        <v/>
      </c>
      <c r="I803" s="27" t="str">
        <f t="shared" si="247"/>
        <v>3,0</v>
      </c>
      <c r="J803" s="208">
        <v>3</v>
      </c>
      <c r="K803" s="24" t="s">
        <v>797</v>
      </c>
      <c r="L803" s="2">
        <f t="shared" si="248"/>
        <v>0</v>
      </c>
      <c r="M803" s="5">
        <f t="shared" si="249"/>
        <v>3</v>
      </c>
      <c r="N803" s="196">
        <f t="shared" si="250"/>
        <v>0</v>
      </c>
      <c r="O803" s="196">
        <f t="shared" si="251"/>
        <v>0</v>
      </c>
      <c r="P803" s="17" t="str">
        <f t="shared" si="252"/>
        <v/>
      </c>
      <c r="Q803" s="16" t="str">
        <f t="shared" si="253"/>
        <v>n/a</v>
      </c>
      <c r="R803" s="10" t="e">
        <f t="shared" si="254"/>
        <v>#VALUE!</v>
      </c>
      <c r="S803" s="25">
        <f t="shared" si="255"/>
        <v>0</v>
      </c>
      <c r="T803" s="11">
        <f t="shared" si="256"/>
        <v>0</v>
      </c>
      <c r="U803" s="12" t="str">
        <f t="shared" si="257"/>
        <v xml:space="preserve"> </v>
      </c>
      <c r="V803" s="13">
        <f t="shared" si="258"/>
        <v>0</v>
      </c>
      <c r="W803" s="53">
        <f t="shared" si="259"/>
        <v>0</v>
      </c>
      <c r="X803" s="54">
        <f t="shared" si="260"/>
        <v>0</v>
      </c>
      <c r="Y803" s="15" t="str">
        <f t="shared" si="261"/>
        <v>-</v>
      </c>
      <c r="Z803" s="54" t="s">
        <v>797</v>
      </c>
      <c r="AA803" s="12">
        <v>0</v>
      </c>
      <c r="AB803" s="54" t="s">
        <v>797</v>
      </c>
      <c r="AC803" s="12">
        <v>0</v>
      </c>
      <c r="AD803" s="54" t="s">
        <v>797</v>
      </c>
      <c r="AE803" s="12">
        <v>0</v>
      </c>
      <c r="AF803" s="54" t="s">
        <v>797</v>
      </c>
      <c r="AG803" s="12">
        <v>0</v>
      </c>
      <c r="AH803" s="54" t="s">
        <v>797</v>
      </c>
      <c r="AI803" s="12">
        <v>0</v>
      </c>
      <c r="AJ803" s="54" t="s">
        <v>797</v>
      </c>
      <c r="AK803" s="12">
        <v>0</v>
      </c>
      <c r="AL803" s="54" t="s">
        <v>797</v>
      </c>
      <c r="AM803" s="12">
        <v>0</v>
      </c>
      <c r="AN803" s="54" t="s">
        <v>797</v>
      </c>
      <c r="AO803" s="12">
        <v>0</v>
      </c>
      <c r="AP803" s="183" t="s">
        <v>896</v>
      </c>
      <c r="AQ803" s="194">
        <v>3</v>
      </c>
      <c r="AR803" s="195" t="s">
        <v>797</v>
      </c>
      <c r="AS803" s="180">
        <v>0</v>
      </c>
      <c r="AT803" s="181">
        <v>3</v>
      </c>
      <c r="AU803" s="188">
        <v>0</v>
      </c>
      <c r="AV803" s="188">
        <v>0</v>
      </c>
      <c r="AW803" s="188" t="s">
        <v>797</v>
      </c>
      <c r="AX803" s="95" t="s">
        <v>897</v>
      </c>
      <c r="AY803" s="96" t="e">
        <v>#VALUE!</v>
      </c>
      <c r="AZ803" s="97">
        <v>0</v>
      </c>
    </row>
    <row r="804" spans="3:52" s="166" customFormat="1" ht="15" customHeight="1" x14ac:dyDescent="0.25">
      <c r="C804" s="90">
        <f t="shared" si="262"/>
        <v>664</v>
      </c>
      <c r="D804" s="3" t="s">
        <v>736</v>
      </c>
      <c r="E804" s="225" t="str">
        <f>_xlfn.XLOOKUP(D804, '[1]Парный рейтинг'!$D$10:$D$826,'[1]Парный рейтинг'!$P$10:$P$826, "")</f>
        <v/>
      </c>
      <c r="F804" s="172" t="str">
        <f t="shared" si="245"/>
        <v/>
      </c>
      <c r="G804" s="207" t="e">
        <f t="shared" si="246"/>
        <v>#VALUE!</v>
      </c>
      <c r="H804" s="176" t="str">
        <f t="shared" si="263"/>
        <v/>
      </c>
      <c r="I804" s="27" t="str">
        <f t="shared" si="247"/>
        <v>3,0</v>
      </c>
      <c r="J804" s="208">
        <v>3</v>
      </c>
      <c r="K804" s="24" t="s">
        <v>797</v>
      </c>
      <c r="L804" s="2">
        <f t="shared" si="248"/>
        <v>0</v>
      </c>
      <c r="M804" s="5">
        <f t="shared" si="249"/>
        <v>3</v>
      </c>
      <c r="N804" s="196">
        <f t="shared" si="250"/>
        <v>0</v>
      </c>
      <c r="O804" s="196">
        <f t="shared" si="251"/>
        <v>0</v>
      </c>
      <c r="P804" s="17" t="str">
        <f t="shared" si="252"/>
        <v/>
      </c>
      <c r="Q804" s="16" t="str">
        <f t="shared" si="253"/>
        <v>n/a</v>
      </c>
      <c r="R804" s="10" t="e">
        <f t="shared" si="254"/>
        <v>#VALUE!</v>
      </c>
      <c r="S804" s="25">
        <f t="shared" si="255"/>
        <v>0</v>
      </c>
      <c r="T804" s="11">
        <f t="shared" si="256"/>
        <v>0</v>
      </c>
      <c r="U804" s="12" t="str">
        <f t="shared" si="257"/>
        <v xml:space="preserve"> </v>
      </c>
      <c r="V804" s="13">
        <f t="shared" si="258"/>
        <v>0</v>
      </c>
      <c r="W804" s="53">
        <f t="shared" si="259"/>
        <v>0</v>
      </c>
      <c r="X804" s="54">
        <f t="shared" si="260"/>
        <v>0</v>
      </c>
      <c r="Y804" s="15" t="str">
        <f t="shared" si="261"/>
        <v>-</v>
      </c>
      <c r="Z804" s="54" t="s">
        <v>797</v>
      </c>
      <c r="AA804" s="12">
        <v>0</v>
      </c>
      <c r="AB804" s="54" t="s">
        <v>797</v>
      </c>
      <c r="AC804" s="12">
        <v>0</v>
      </c>
      <c r="AD804" s="54" t="s">
        <v>797</v>
      </c>
      <c r="AE804" s="12">
        <v>0</v>
      </c>
      <c r="AF804" s="54" t="s">
        <v>797</v>
      </c>
      <c r="AG804" s="12">
        <v>0</v>
      </c>
      <c r="AH804" s="54" t="s">
        <v>797</v>
      </c>
      <c r="AI804" s="12">
        <v>0</v>
      </c>
      <c r="AJ804" s="54" t="s">
        <v>797</v>
      </c>
      <c r="AK804" s="12">
        <v>0</v>
      </c>
      <c r="AL804" s="54" t="s">
        <v>797</v>
      </c>
      <c r="AM804" s="12">
        <v>0</v>
      </c>
      <c r="AN804" s="54" t="s">
        <v>797</v>
      </c>
      <c r="AO804" s="12">
        <v>0</v>
      </c>
      <c r="AP804" s="183" t="s">
        <v>896</v>
      </c>
      <c r="AQ804" s="194">
        <v>3</v>
      </c>
      <c r="AR804" s="195" t="s">
        <v>797</v>
      </c>
      <c r="AS804" s="180">
        <v>0</v>
      </c>
      <c r="AT804" s="181">
        <v>3</v>
      </c>
      <c r="AU804" s="188">
        <v>0</v>
      </c>
      <c r="AV804" s="188">
        <v>0</v>
      </c>
      <c r="AW804" s="188" t="s">
        <v>797</v>
      </c>
      <c r="AX804" s="95" t="s">
        <v>897</v>
      </c>
      <c r="AY804" s="96" t="e">
        <v>#VALUE!</v>
      </c>
      <c r="AZ804" s="97">
        <v>0</v>
      </c>
    </row>
    <row r="805" spans="3:52" s="166" customFormat="1" ht="15" customHeight="1" x14ac:dyDescent="0.25">
      <c r="C805" s="90">
        <f t="shared" si="262"/>
        <v>665</v>
      </c>
      <c r="D805" s="3" t="s">
        <v>398</v>
      </c>
      <c r="E805" s="225" t="str">
        <f>_xlfn.XLOOKUP(D805, '[1]Парный рейтинг'!$D$10:$D$826,'[1]Парный рейтинг'!$P$10:$P$826, "")</f>
        <v/>
      </c>
      <c r="F805" s="172" t="str">
        <f t="shared" si="245"/>
        <v/>
      </c>
      <c r="G805" s="207" t="e">
        <f t="shared" si="246"/>
        <v>#VALUE!</v>
      </c>
      <c r="H805" s="176" t="str">
        <f t="shared" si="263"/>
        <v/>
      </c>
      <c r="I805" s="27" t="str">
        <f t="shared" si="247"/>
        <v>3,0</v>
      </c>
      <c r="J805" s="208">
        <v>3</v>
      </c>
      <c r="K805" s="24" t="s">
        <v>797</v>
      </c>
      <c r="L805" s="2">
        <f t="shared" si="248"/>
        <v>0</v>
      </c>
      <c r="M805" s="5">
        <f t="shared" si="249"/>
        <v>3</v>
      </c>
      <c r="N805" s="196">
        <f t="shared" si="250"/>
        <v>0</v>
      </c>
      <c r="O805" s="196">
        <f t="shared" si="251"/>
        <v>0</v>
      </c>
      <c r="P805" s="17" t="str">
        <f t="shared" si="252"/>
        <v/>
      </c>
      <c r="Q805" s="16" t="str">
        <f t="shared" si="253"/>
        <v>n/a</v>
      </c>
      <c r="R805" s="10" t="e">
        <f t="shared" si="254"/>
        <v>#VALUE!</v>
      </c>
      <c r="S805" s="25">
        <f t="shared" si="255"/>
        <v>0</v>
      </c>
      <c r="T805" s="11">
        <f t="shared" si="256"/>
        <v>0</v>
      </c>
      <c r="U805" s="12" t="str">
        <f t="shared" si="257"/>
        <v xml:space="preserve"> </v>
      </c>
      <c r="V805" s="13">
        <f t="shared" si="258"/>
        <v>0</v>
      </c>
      <c r="W805" s="53">
        <f t="shared" si="259"/>
        <v>0</v>
      </c>
      <c r="X805" s="54">
        <f t="shared" si="260"/>
        <v>0</v>
      </c>
      <c r="Y805" s="15" t="str">
        <f t="shared" si="261"/>
        <v>-</v>
      </c>
      <c r="Z805" s="54" t="s">
        <v>797</v>
      </c>
      <c r="AA805" s="12">
        <v>0</v>
      </c>
      <c r="AB805" s="54" t="s">
        <v>797</v>
      </c>
      <c r="AC805" s="12">
        <v>0</v>
      </c>
      <c r="AD805" s="54" t="s">
        <v>797</v>
      </c>
      <c r="AE805" s="12">
        <v>0</v>
      </c>
      <c r="AF805" s="54" t="s">
        <v>797</v>
      </c>
      <c r="AG805" s="12">
        <v>0</v>
      </c>
      <c r="AH805" s="54" t="s">
        <v>797</v>
      </c>
      <c r="AI805" s="12">
        <v>0</v>
      </c>
      <c r="AJ805" s="54" t="s">
        <v>797</v>
      </c>
      <c r="AK805" s="12">
        <v>0</v>
      </c>
      <c r="AL805" s="54" t="s">
        <v>797</v>
      </c>
      <c r="AM805" s="12">
        <v>0</v>
      </c>
      <c r="AN805" s="54" t="s">
        <v>797</v>
      </c>
      <c r="AO805" s="12">
        <v>0</v>
      </c>
      <c r="AP805" s="183" t="s">
        <v>896</v>
      </c>
      <c r="AQ805" s="194">
        <v>3</v>
      </c>
      <c r="AR805" s="195" t="s">
        <v>797</v>
      </c>
      <c r="AS805" s="180">
        <v>0</v>
      </c>
      <c r="AT805" s="181">
        <v>3</v>
      </c>
      <c r="AU805" s="188">
        <v>0</v>
      </c>
      <c r="AV805" s="188">
        <v>0</v>
      </c>
      <c r="AW805" s="188" t="s">
        <v>797</v>
      </c>
      <c r="AX805" s="95" t="s">
        <v>897</v>
      </c>
      <c r="AY805" s="96" t="e">
        <v>#VALUE!</v>
      </c>
      <c r="AZ805" s="97">
        <v>0</v>
      </c>
    </row>
    <row r="806" spans="3:52" s="166" customFormat="1" ht="15" customHeight="1" x14ac:dyDescent="0.25">
      <c r="C806" s="90">
        <f t="shared" si="262"/>
        <v>666</v>
      </c>
      <c r="D806" s="3" t="s">
        <v>363</v>
      </c>
      <c r="E806" s="225" t="str">
        <f>_xlfn.XLOOKUP(D806, '[1]Парный рейтинг'!$D$10:$D$826,'[1]Парный рейтинг'!$P$10:$P$826, "")</f>
        <v/>
      </c>
      <c r="F806" s="172" t="str">
        <f t="shared" si="245"/>
        <v/>
      </c>
      <c r="G806" s="207" t="e">
        <f t="shared" si="246"/>
        <v>#VALUE!</v>
      </c>
      <c r="H806" s="176" t="str">
        <f t="shared" si="263"/>
        <v/>
      </c>
      <c r="I806" s="27" t="str">
        <f t="shared" si="247"/>
        <v>3,0</v>
      </c>
      <c r="J806" s="208">
        <v>3</v>
      </c>
      <c r="K806" s="24" t="s">
        <v>797</v>
      </c>
      <c r="L806" s="2">
        <f t="shared" si="248"/>
        <v>0</v>
      </c>
      <c r="M806" s="5">
        <f t="shared" si="249"/>
        <v>3</v>
      </c>
      <c r="N806" s="196">
        <f t="shared" si="250"/>
        <v>0</v>
      </c>
      <c r="O806" s="196">
        <f t="shared" si="251"/>
        <v>0</v>
      </c>
      <c r="P806" s="17" t="str">
        <f t="shared" si="252"/>
        <v/>
      </c>
      <c r="Q806" s="16" t="str">
        <f t="shared" si="253"/>
        <v>n/a</v>
      </c>
      <c r="R806" s="10" t="e">
        <f t="shared" si="254"/>
        <v>#VALUE!</v>
      </c>
      <c r="S806" s="25">
        <f t="shared" si="255"/>
        <v>0</v>
      </c>
      <c r="T806" s="11">
        <f t="shared" si="256"/>
        <v>0</v>
      </c>
      <c r="U806" s="12" t="str">
        <f t="shared" si="257"/>
        <v xml:space="preserve"> </v>
      </c>
      <c r="V806" s="13">
        <f t="shared" si="258"/>
        <v>0</v>
      </c>
      <c r="W806" s="53">
        <f t="shared" si="259"/>
        <v>0</v>
      </c>
      <c r="X806" s="54">
        <f t="shared" si="260"/>
        <v>0</v>
      </c>
      <c r="Y806" s="15" t="str">
        <f t="shared" si="261"/>
        <v>-</v>
      </c>
      <c r="Z806" s="54" t="s">
        <v>797</v>
      </c>
      <c r="AA806" s="12">
        <v>0</v>
      </c>
      <c r="AB806" s="54" t="s">
        <v>797</v>
      </c>
      <c r="AC806" s="12">
        <v>0</v>
      </c>
      <c r="AD806" s="54" t="s">
        <v>797</v>
      </c>
      <c r="AE806" s="12">
        <v>0</v>
      </c>
      <c r="AF806" s="54" t="s">
        <v>797</v>
      </c>
      <c r="AG806" s="12">
        <v>0</v>
      </c>
      <c r="AH806" s="54" t="s">
        <v>797</v>
      </c>
      <c r="AI806" s="12">
        <v>0</v>
      </c>
      <c r="AJ806" s="54" t="s">
        <v>797</v>
      </c>
      <c r="AK806" s="12">
        <v>0</v>
      </c>
      <c r="AL806" s="54" t="s">
        <v>797</v>
      </c>
      <c r="AM806" s="12">
        <v>0</v>
      </c>
      <c r="AN806" s="54" t="s">
        <v>797</v>
      </c>
      <c r="AO806" s="12">
        <v>0</v>
      </c>
      <c r="AP806" s="183" t="s">
        <v>896</v>
      </c>
      <c r="AQ806" s="194">
        <v>3</v>
      </c>
      <c r="AR806" s="195" t="s">
        <v>797</v>
      </c>
      <c r="AS806" s="180">
        <v>0</v>
      </c>
      <c r="AT806" s="181">
        <v>3</v>
      </c>
      <c r="AU806" s="188">
        <v>0</v>
      </c>
      <c r="AV806" s="188">
        <v>0</v>
      </c>
      <c r="AW806" s="188" t="s">
        <v>797</v>
      </c>
      <c r="AX806" s="95" t="s">
        <v>897</v>
      </c>
      <c r="AY806" s="96" t="e">
        <v>#VALUE!</v>
      </c>
      <c r="AZ806" s="97">
        <v>0</v>
      </c>
    </row>
    <row r="807" spans="3:52" s="166" customFormat="1" ht="15" customHeight="1" x14ac:dyDescent="0.25">
      <c r="C807" s="90">
        <f t="shared" si="262"/>
        <v>667</v>
      </c>
      <c r="D807" s="3" t="s">
        <v>737</v>
      </c>
      <c r="E807" s="225" t="str">
        <f>_xlfn.XLOOKUP(D807, '[1]Парный рейтинг'!$D$10:$D$826,'[1]Парный рейтинг'!$P$10:$P$826, "")</f>
        <v/>
      </c>
      <c r="F807" s="172" t="str">
        <f t="shared" si="245"/>
        <v/>
      </c>
      <c r="G807" s="207" t="e">
        <f t="shared" si="246"/>
        <v>#VALUE!</v>
      </c>
      <c r="H807" s="176" t="str">
        <f t="shared" si="263"/>
        <v/>
      </c>
      <c r="I807" s="27" t="str">
        <f t="shared" si="247"/>
        <v>3,0</v>
      </c>
      <c r="J807" s="208">
        <v>3</v>
      </c>
      <c r="K807" s="24" t="s">
        <v>797</v>
      </c>
      <c r="L807" s="2">
        <f t="shared" si="248"/>
        <v>0</v>
      </c>
      <c r="M807" s="5">
        <f t="shared" si="249"/>
        <v>3</v>
      </c>
      <c r="N807" s="196">
        <f t="shared" si="250"/>
        <v>0</v>
      </c>
      <c r="O807" s="196">
        <f t="shared" si="251"/>
        <v>0</v>
      </c>
      <c r="P807" s="17" t="str">
        <f t="shared" si="252"/>
        <v/>
      </c>
      <c r="Q807" s="16" t="str">
        <f t="shared" si="253"/>
        <v>n/a</v>
      </c>
      <c r="R807" s="10" t="e">
        <f t="shared" si="254"/>
        <v>#VALUE!</v>
      </c>
      <c r="S807" s="25">
        <f t="shared" si="255"/>
        <v>0</v>
      </c>
      <c r="T807" s="11">
        <f t="shared" si="256"/>
        <v>0</v>
      </c>
      <c r="U807" s="12" t="str">
        <f t="shared" si="257"/>
        <v xml:space="preserve"> </v>
      </c>
      <c r="V807" s="13">
        <f t="shared" si="258"/>
        <v>0</v>
      </c>
      <c r="W807" s="53">
        <f t="shared" si="259"/>
        <v>0</v>
      </c>
      <c r="X807" s="54">
        <f t="shared" si="260"/>
        <v>0</v>
      </c>
      <c r="Y807" s="15" t="str">
        <f t="shared" si="261"/>
        <v>-</v>
      </c>
      <c r="Z807" s="54" t="s">
        <v>797</v>
      </c>
      <c r="AA807" s="12">
        <v>0</v>
      </c>
      <c r="AB807" s="54" t="s">
        <v>797</v>
      </c>
      <c r="AC807" s="12">
        <v>0</v>
      </c>
      <c r="AD807" s="54" t="s">
        <v>797</v>
      </c>
      <c r="AE807" s="12">
        <v>0</v>
      </c>
      <c r="AF807" s="54" t="s">
        <v>797</v>
      </c>
      <c r="AG807" s="12">
        <v>0</v>
      </c>
      <c r="AH807" s="54" t="s">
        <v>797</v>
      </c>
      <c r="AI807" s="12">
        <v>0</v>
      </c>
      <c r="AJ807" s="54" t="s">
        <v>797</v>
      </c>
      <c r="AK807" s="12">
        <v>0</v>
      </c>
      <c r="AL807" s="54" t="s">
        <v>797</v>
      </c>
      <c r="AM807" s="12">
        <v>0</v>
      </c>
      <c r="AN807" s="54" t="s">
        <v>797</v>
      </c>
      <c r="AO807" s="12">
        <v>0</v>
      </c>
      <c r="AP807" s="183" t="s">
        <v>896</v>
      </c>
      <c r="AQ807" s="194">
        <v>3</v>
      </c>
      <c r="AR807" s="195" t="s">
        <v>797</v>
      </c>
      <c r="AS807" s="180">
        <v>0</v>
      </c>
      <c r="AT807" s="181">
        <v>3</v>
      </c>
      <c r="AU807" s="188">
        <v>0</v>
      </c>
      <c r="AV807" s="188">
        <v>0</v>
      </c>
      <c r="AW807" s="188" t="s">
        <v>797</v>
      </c>
      <c r="AX807" s="95" t="s">
        <v>897</v>
      </c>
      <c r="AY807" s="96" t="e">
        <v>#VALUE!</v>
      </c>
      <c r="AZ807" s="97">
        <v>0</v>
      </c>
    </row>
    <row r="808" spans="3:52" s="166" customFormat="1" ht="15" customHeight="1" x14ac:dyDescent="0.25">
      <c r="C808" s="90">
        <f t="shared" si="262"/>
        <v>668</v>
      </c>
      <c r="D808" s="3" t="s">
        <v>738</v>
      </c>
      <c r="E808" s="225" t="str">
        <f>_xlfn.XLOOKUP(D808, '[1]Парный рейтинг'!$D$10:$D$826,'[1]Парный рейтинг'!$P$10:$P$826, "")</f>
        <v/>
      </c>
      <c r="F808" s="172" t="str">
        <f t="shared" si="245"/>
        <v/>
      </c>
      <c r="G808" s="207" t="e">
        <f t="shared" si="246"/>
        <v>#VALUE!</v>
      </c>
      <c r="H808" s="176" t="str">
        <f t="shared" si="263"/>
        <v/>
      </c>
      <c r="I808" s="27" t="str">
        <f t="shared" si="247"/>
        <v>3,0</v>
      </c>
      <c r="J808" s="208">
        <v>3</v>
      </c>
      <c r="K808" s="24" t="s">
        <v>797</v>
      </c>
      <c r="L808" s="2">
        <f t="shared" si="248"/>
        <v>0</v>
      </c>
      <c r="M808" s="5">
        <f t="shared" si="249"/>
        <v>3</v>
      </c>
      <c r="N808" s="196">
        <f t="shared" si="250"/>
        <v>0</v>
      </c>
      <c r="O808" s="196">
        <f t="shared" si="251"/>
        <v>0</v>
      </c>
      <c r="P808" s="17" t="str">
        <f t="shared" si="252"/>
        <v/>
      </c>
      <c r="Q808" s="16" t="str">
        <f t="shared" si="253"/>
        <v>n/a</v>
      </c>
      <c r="R808" s="10" t="e">
        <f t="shared" si="254"/>
        <v>#VALUE!</v>
      </c>
      <c r="S808" s="25">
        <f t="shared" si="255"/>
        <v>0</v>
      </c>
      <c r="T808" s="11">
        <f t="shared" si="256"/>
        <v>0</v>
      </c>
      <c r="U808" s="12" t="str">
        <f t="shared" si="257"/>
        <v xml:space="preserve"> </v>
      </c>
      <c r="V808" s="13">
        <f t="shared" si="258"/>
        <v>0</v>
      </c>
      <c r="W808" s="53">
        <f t="shared" si="259"/>
        <v>0</v>
      </c>
      <c r="X808" s="54">
        <f t="shared" si="260"/>
        <v>0</v>
      </c>
      <c r="Y808" s="15" t="str">
        <f t="shared" si="261"/>
        <v>-</v>
      </c>
      <c r="Z808" s="54" t="s">
        <v>797</v>
      </c>
      <c r="AA808" s="12">
        <v>0</v>
      </c>
      <c r="AB808" s="54" t="s">
        <v>797</v>
      </c>
      <c r="AC808" s="12">
        <v>0</v>
      </c>
      <c r="AD808" s="54" t="s">
        <v>797</v>
      </c>
      <c r="AE808" s="12">
        <v>0</v>
      </c>
      <c r="AF808" s="54" t="s">
        <v>797</v>
      </c>
      <c r="AG808" s="12">
        <v>0</v>
      </c>
      <c r="AH808" s="54" t="s">
        <v>797</v>
      </c>
      <c r="AI808" s="12">
        <v>0</v>
      </c>
      <c r="AJ808" s="54" t="s">
        <v>797</v>
      </c>
      <c r="AK808" s="12">
        <v>0</v>
      </c>
      <c r="AL808" s="54" t="s">
        <v>797</v>
      </c>
      <c r="AM808" s="12">
        <v>0</v>
      </c>
      <c r="AN808" s="54" t="s">
        <v>797</v>
      </c>
      <c r="AO808" s="12">
        <v>0</v>
      </c>
      <c r="AP808" s="183" t="s">
        <v>896</v>
      </c>
      <c r="AQ808" s="194">
        <v>3</v>
      </c>
      <c r="AR808" s="195" t="s">
        <v>797</v>
      </c>
      <c r="AS808" s="180">
        <v>0</v>
      </c>
      <c r="AT808" s="181">
        <v>3</v>
      </c>
      <c r="AU808" s="188">
        <v>0</v>
      </c>
      <c r="AV808" s="188">
        <v>0</v>
      </c>
      <c r="AW808" s="188" t="s">
        <v>797</v>
      </c>
      <c r="AX808" s="95" t="s">
        <v>897</v>
      </c>
      <c r="AY808" s="96" t="e">
        <v>#VALUE!</v>
      </c>
      <c r="AZ808" s="97">
        <v>0</v>
      </c>
    </row>
    <row r="809" spans="3:52" s="166" customFormat="1" ht="15" customHeight="1" x14ac:dyDescent="0.25">
      <c r="C809" s="90">
        <f t="shared" si="262"/>
        <v>669</v>
      </c>
      <c r="D809" s="3" t="s">
        <v>314</v>
      </c>
      <c r="E809" s="225" t="str">
        <f>_xlfn.XLOOKUP(D809, '[1]Парный рейтинг'!$D$10:$D$826,'[1]Парный рейтинг'!$P$10:$P$826, "")</f>
        <v/>
      </c>
      <c r="F809" s="172" t="str">
        <f t="shared" si="245"/>
        <v/>
      </c>
      <c r="G809" s="207" t="e">
        <f t="shared" si="246"/>
        <v>#VALUE!</v>
      </c>
      <c r="H809" s="176" t="str">
        <f t="shared" si="263"/>
        <v/>
      </c>
      <c r="I809" s="27" t="str">
        <f t="shared" si="247"/>
        <v>3,0</v>
      </c>
      <c r="J809" s="208">
        <v>3</v>
      </c>
      <c r="K809" s="24" t="s">
        <v>797</v>
      </c>
      <c r="L809" s="2">
        <f t="shared" si="248"/>
        <v>0</v>
      </c>
      <c r="M809" s="5">
        <f t="shared" si="249"/>
        <v>3</v>
      </c>
      <c r="N809" s="196">
        <f t="shared" si="250"/>
        <v>0</v>
      </c>
      <c r="O809" s="196">
        <f t="shared" si="251"/>
        <v>0</v>
      </c>
      <c r="P809" s="17" t="str">
        <f t="shared" si="252"/>
        <v/>
      </c>
      <c r="Q809" s="16" t="str">
        <f t="shared" si="253"/>
        <v>n/a</v>
      </c>
      <c r="R809" s="10" t="e">
        <f t="shared" si="254"/>
        <v>#VALUE!</v>
      </c>
      <c r="S809" s="25">
        <f t="shared" si="255"/>
        <v>0</v>
      </c>
      <c r="T809" s="11">
        <f t="shared" si="256"/>
        <v>0</v>
      </c>
      <c r="U809" s="12" t="str">
        <f t="shared" si="257"/>
        <v xml:space="preserve"> </v>
      </c>
      <c r="V809" s="13">
        <f t="shared" si="258"/>
        <v>0</v>
      </c>
      <c r="W809" s="53">
        <f t="shared" si="259"/>
        <v>0</v>
      </c>
      <c r="X809" s="54">
        <f t="shared" si="260"/>
        <v>0</v>
      </c>
      <c r="Y809" s="15" t="str">
        <f t="shared" si="261"/>
        <v>-</v>
      </c>
      <c r="Z809" s="54" t="s">
        <v>797</v>
      </c>
      <c r="AA809" s="12">
        <v>0</v>
      </c>
      <c r="AB809" s="54" t="s">
        <v>797</v>
      </c>
      <c r="AC809" s="12">
        <v>0</v>
      </c>
      <c r="AD809" s="54" t="s">
        <v>797</v>
      </c>
      <c r="AE809" s="12">
        <v>0</v>
      </c>
      <c r="AF809" s="54" t="s">
        <v>797</v>
      </c>
      <c r="AG809" s="12">
        <v>0</v>
      </c>
      <c r="AH809" s="54" t="s">
        <v>797</v>
      </c>
      <c r="AI809" s="12">
        <v>0</v>
      </c>
      <c r="AJ809" s="54" t="s">
        <v>797</v>
      </c>
      <c r="AK809" s="12">
        <v>0</v>
      </c>
      <c r="AL809" s="54" t="s">
        <v>797</v>
      </c>
      <c r="AM809" s="12">
        <v>0</v>
      </c>
      <c r="AN809" s="54" t="s">
        <v>797</v>
      </c>
      <c r="AO809" s="12">
        <v>0</v>
      </c>
      <c r="AP809" s="183" t="s">
        <v>896</v>
      </c>
      <c r="AQ809" s="194">
        <v>3</v>
      </c>
      <c r="AR809" s="195" t="s">
        <v>797</v>
      </c>
      <c r="AS809" s="180">
        <v>0</v>
      </c>
      <c r="AT809" s="181">
        <v>3</v>
      </c>
      <c r="AU809" s="188">
        <v>0</v>
      </c>
      <c r="AV809" s="188">
        <v>0</v>
      </c>
      <c r="AW809" s="188" t="s">
        <v>797</v>
      </c>
      <c r="AX809" s="95" t="s">
        <v>897</v>
      </c>
      <c r="AY809" s="96" t="e">
        <v>#VALUE!</v>
      </c>
      <c r="AZ809" s="97">
        <v>0</v>
      </c>
    </row>
    <row r="810" spans="3:52" s="166" customFormat="1" ht="15" customHeight="1" x14ac:dyDescent="0.25">
      <c r="C810" s="90">
        <f t="shared" si="262"/>
        <v>670</v>
      </c>
      <c r="D810" s="3" t="s">
        <v>739</v>
      </c>
      <c r="E810" s="225" t="str">
        <f>_xlfn.XLOOKUP(D810, '[1]Парный рейтинг'!$D$10:$D$826,'[1]Парный рейтинг'!$P$10:$P$826, "")</f>
        <v/>
      </c>
      <c r="F810" s="172" t="str">
        <f t="shared" si="245"/>
        <v/>
      </c>
      <c r="G810" s="207" t="e">
        <f t="shared" si="246"/>
        <v>#VALUE!</v>
      </c>
      <c r="H810" s="176" t="str">
        <f t="shared" si="263"/>
        <v/>
      </c>
      <c r="I810" s="27" t="str">
        <f t="shared" si="247"/>
        <v>3,0</v>
      </c>
      <c r="J810" s="208">
        <v>3</v>
      </c>
      <c r="K810" s="24" t="s">
        <v>797</v>
      </c>
      <c r="L810" s="2">
        <f t="shared" si="248"/>
        <v>0</v>
      </c>
      <c r="M810" s="5">
        <f t="shared" si="249"/>
        <v>3</v>
      </c>
      <c r="N810" s="196">
        <f t="shared" si="250"/>
        <v>0</v>
      </c>
      <c r="O810" s="196">
        <f t="shared" si="251"/>
        <v>0</v>
      </c>
      <c r="P810" s="17" t="str">
        <f t="shared" si="252"/>
        <v/>
      </c>
      <c r="Q810" s="16" t="str">
        <f t="shared" si="253"/>
        <v>n/a</v>
      </c>
      <c r="R810" s="10" t="e">
        <f t="shared" si="254"/>
        <v>#VALUE!</v>
      </c>
      <c r="S810" s="25">
        <f t="shared" si="255"/>
        <v>0</v>
      </c>
      <c r="T810" s="11">
        <f t="shared" si="256"/>
        <v>0</v>
      </c>
      <c r="U810" s="12" t="str">
        <f t="shared" si="257"/>
        <v xml:space="preserve"> </v>
      </c>
      <c r="V810" s="13">
        <f t="shared" si="258"/>
        <v>0</v>
      </c>
      <c r="W810" s="53">
        <f t="shared" si="259"/>
        <v>0</v>
      </c>
      <c r="X810" s="54">
        <f t="shared" si="260"/>
        <v>0</v>
      </c>
      <c r="Y810" s="15" t="str">
        <f t="shared" si="261"/>
        <v>-</v>
      </c>
      <c r="Z810" s="54" t="s">
        <v>797</v>
      </c>
      <c r="AA810" s="12">
        <v>0</v>
      </c>
      <c r="AB810" s="54" t="s">
        <v>797</v>
      </c>
      <c r="AC810" s="12">
        <v>0</v>
      </c>
      <c r="AD810" s="54" t="s">
        <v>797</v>
      </c>
      <c r="AE810" s="12">
        <v>0</v>
      </c>
      <c r="AF810" s="54" t="s">
        <v>797</v>
      </c>
      <c r="AG810" s="12">
        <v>0</v>
      </c>
      <c r="AH810" s="54" t="s">
        <v>797</v>
      </c>
      <c r="AI810" s="12">
        <v>0</v>
      </c>
      <c r="AJ810" s="54" t="s">
        <v>797</v>
      </c>
      <c r="AK810" s="12">
        <v>0</v>
      </c>
      <c r="AL810" s="54" t="s">
        <v>797</v>
      </c>
      <c r="AM810" s="12">
        <v>0</v>
      </c>
      <c r="AN810" s="54" t="s">
        <v>797</v>
      </c>
      <c r="AO810" s="12">
        <v>0</v>
      </c>
      <c r="AP810" s="183" t="s">
        <v>896</v>
      </c>
      <c r="AQ810" s="194">
        <v>3</v>
      </c>
      <c r="AR810" s="195" t="s">
        <v>797</v>
      </c>
      <c r="AS810" s="180">
        <v>0</v>
      </c>
      <c r="AT810" s="181">
        <v>3</v>
      </c>
      <c r="AU810" s="188">
        <v>0</v>
      </c>
      <c r="AV810" s="188">
        <v>0</v>
      </c>
      <c r="AW810" s="188" t="s">
        <v>797</v>
      </c>
      <c r="AX810" s="95" t="s">
        <v>897</v>
      </c>
      <c r="AY810" s="96" t="e">
        <v>#VALUE!</v>
      </c>
      <c r="AZ810" s="97">
        <v>0</v>
      </c>
    </row>
    <row r="811" spans="3:52" s="166" customFormat="1" ht="15" customHeight="1" x14ac:dyDescent="0.25">
      <c r="C811" s="90">
        <f t="shared" si="262"/>
        <v>671</v>
      </c>
      <c r="D811" s="3" t="s">
        <v>740</v>
      </c>
      <c r="E811" s="225" t="str">
        <f>_xlfn.XLOOKUP(D811, '[1]Парный рейтинг'!$D$10:$D$826,'[1]Парный рейтинг'!$P$10:$P$826, "")</f>
        <v/>
      </c>
      <c r="F811" s="172" t="str">
        <f t="shared" si="245"/>
        <v/>
      </c>
      <c r="G811" s="207" t="e">
        <f t="shared" si="246"/>
        <v>#VALUE!</v>
      </c>
      <c r="H811" s="176" t="str">
        <f t="shared" si="263"/>
        <v/>
      </c>
      <c r="I811" s="27" t="str">
        <f t="shared" si="247"/>
        <v>3,0</v>
      </c>
      <c r="J811" s="208">
        <v>3</v>
      </c>
      <c r="K811" s="24" t="s">
        <v>797</v>
      </c>
      <c r="L811" s="2">
        <f t="shared" si="248"/>
        <v>0</v>
      </c>
      <c r="M811" s="5">
        <f t="shared" si="249"/>
        <v>3</v>
      </c>
      <c r="N811" s="196">
        <f t="shared" si="250"/>
        <v>0</v>
      </c>
      <c r="O811" s="196">
        <f t="shared" si="251"/>
        <v>0</v>
      </c>
      <c r="P811" s="17" t="str">
        <f t="shared" si="252"/>
        <v/>
      </c>
      <c r="Q811" s="16" t="str">
        <f t="shared" si="253"/>
        <v>n/a</v>
      </c>
      <c r="R811" s="10" t="e">
        <f t="shared" si="254"/>
        <v>#VALUE!</v>
      </c>
      <c r="S811" s="25">
        <f t="shared" si="255"/>
        <v>0</v>
      </c>
      <c r="T811" s="11">
        <f t="shared" si="256"/>
        <v>0</v>
      </c>
      <c r="U811" s="12" t="str">
        <f t="shared" si="257"/>
        <v xml:space="preserve"> </v>
      </c>
      <c r="V811" s="13">
        <f t="shared" si="258"/>
        <v>0</v>
      </c>
      <c r="W811" s="53">
        <f t="shared" si="259"/>
        <v>0</v>
      </c>
      <c r="X811" s="54">
        <f t="shared" si="260"/>
        <v>0</v>
      </c>
      <c r="Y811" s="15" t="str">
        <f t="shared" si="261"/>
        <v>-</v>
      </c>
      <c r="Z811" s="54" t="s">
        <v>797</v>
      </c>
      <c r="AA811" s="12">
        <v>0</v>
      </c>
      <c r="AB811" s="54" t="s">
        <v>797</v>
      </c>
      <c r="AC811" s="12">
        <v>0</v>
      </c>
      <c r="AD811" s="54" t="s">
        <v>797</v>
      </c>
      <c r="AE811" s="12">
        <v>0</v>
      </c>
      <c r="AF811" s="54" t="s">
        <v>797</v>
      </c>
      <c r="AG811" s="12">
        <v>0</v>
      </c>
      <c r="AH811" s="54" t="s">
        <v>797</v>
      </c>
      <c r="AI811" s="12">
        <v>0</v>
      </c>
      <c r="AJ811" s="54" t="s">
        <v>797</v>
      </c>
      <c r="AK811" s="12">
        <v>0</v>
      </c>
      <c r="AL811" s="54" t="s">
        <v>797</v>
      </c>
      <c r="AM811" s="12">
        <v>0</v>
      </c>
      <c r="AN811" s="54" t="s">
        <v>797</v>
      </c>
      <c r="AO811" s="12">
        <v>0</v>
      </c>
      <c r="AP811" s="183" t="s">
        <v>896</v>
      </c>
      <c r="AQ811" s="194">
        <v>3</v>
      </c>
      <c r="AR811" s="195" t="s">
        <v>797</v>
      </c>
      <c r="AS811" s="180">
        <v>0</v>
      </c>
      <c r="AT811" s="181">
        <v>3</v>
      </c>
      <c r="AU811" s="188">
        <v>0</v>
      </c>
      <c r="AV811" s="188">
        <v>0</v>
      </c>
      <c r="AW811" s="188" t="s">
        <v>797</v>
      </c>
      <c r="AX811" s="95" t="s">
        <v>897</v>
      </c>
      <c r="AY811" s="96" t="e">
        <v>#VALUE!</v>
      </c>
      <c r="AZ811" s="97">
        <v>0</v>
      </c>
    </row>
    <row r="812" spans="3:52" s="166" customFormat="1" ht="15" customHeight="1" x14ac:dyDescent="0.25">
      <c r="C812" s="90">
        <f t="shared" si="262"/>
        <v>672</v>
      </c>
      <c r="D812" s="3" t="s">
        <v>388</v>
      </c>
      <c r="E812" s="225" t="str">
        <f>_xlfn.XLOOKUP(D812, '[1]Парный рейтинг'!$D$10:$D$826,'[1]Парный рейтинг'!$P$10:$P$826, "")</f>
        <v/>
      </c>
      <c r="F812" s="172" t="str">
        <f t="shared" si="245"/>
        <v/>
      </c>
      <c r="G812" s="207" t="e">
        <f t="shared" si="246"/>
        <v>#VALUE!</v>
      </c>
      <c r="H812" s="176" t="str">
        <f t="shared" si="263"/>
        <v/>
      </c>
      <c r="I812" s="27" t="str">
        <f t="shared" si="247"/>
        <v>3,0</v>
      </c>
      <c r="J812" s="208">
        <v>3</v>
      </c>
      <c r="K812" s="24" t="s">
        <v>797</v>
      </c>
      <c r="L812" s="2">
        <f t="shared" si="248"/>
        <v>0</v>
      </c>
      <c r="M812" s="5">
        <f t="shared" si="249"/>
        <v>3</v>
      </c>
      <c r="N812" s="196">
        <f t="shared" si="250"/>
        <v>0</v>
      </c>
      <c r="O812" s="196">
        <f t="shared" si="251"/>
        <v>0</v>
      </c>
      <c r="P812" s="17" t="str">
        <f t="shared" si="252"/>
        <v/>
      </c>
      <c r="Q812" s="16" t="str">
        <f t="shared" si="253"/>
        <v>n/a</v>
      </c>
      <c r="R812" s="10" t="e">
        <f t="shared" si="254"/>
        <v>#VALUE!</v>
      </c>
      <c r="S812" s="25">
        <f t="shared" si="255"/>
        <v>0</v>
      </c>
      <c r="T812" s="11">
        <f t="shared" si="256"/>
        <v>0</v>
      </c>
      <c r="U812" s="12" t="str">
        <f t="shared" si="257"/>
        <v xml:space="preserve"> </v>
      </c>
      <c r="V812" s="13">
        <f t="shared" si="258"/>
        <v>0</v>
      </c>
      <c r="W812" s="53">
        <f t="shared" si="259"/>
        <v>0</v>
      </c>
      <c r="X812" s="54">
        <f t="shared" si="260"/>
        <v>0</v>
      </c>
      <c r="Y812" s="15" t="str">
        <f t="shared" si="261"/>
        <v>-</v>
      </c>
      <c r="Z812" s="54" t="s">
        <v>797</v>
      </c>
      <c r="AA812" s="12">
        <v>0</v>
      </c>
      <c r="AB812" s="54" t="s">
        <v>797</v>
      </c>
      <c r="AC812" s="12">
        <v>0</v>
      </c>
      <c r="AD812" s="54" t="s">
        <v>797</v>
      </c>
      <c r="AE812" s="12">
        <v>0</v>
      </c>
      <c r="AF812" s="54" t="s">
        <v>797</v>
      </c>
      <c r="AG812" s="12">
        <v>0</v>
      </c>
      <c r="AH812" s="54" t="s">
        <v>797</v>
      </c>
      <c r="AI812" s="12">
        <v>0</v>
      </c>
      <c r="AJ812" s="54" t="s">
        <v>797</v>
      </c>
      <c r="AK812" s="12">
        <v>0</v>
      </c>
      <c r="AL812" s="54" t="s">
        <v>797</v>
      </c>
      <c r="AM812" s="12">
        <v>0</v>
      </c>
      <c r="AN812" s="54" t="s">
        <v>797</v>
      </c>
      <c r="AO812" s="12">
        <v>0</v>
      </c>
      <c r="AP812" s="183" t="s">
        <v>896</v>
      </c>
      <c r="AQ812" s="194">
        <v>3</v>
      </c>
      <c r="AR812" s="195" t="s">
        <v>797</v>
      </c>
      <c r="AS812" s="180">
        <v>0</v>
      </c>
      <c r="AT812" s="181">
        <v>3</v>
      </c>
      <c r="AU812" s="188">
        <v>0</v>
      </c>
      <c r="AV812" s="188">
        <v>0</v>
      </c>
      <c r="AW812" s="188" t="s">
        <v>797</v>
      </c>
      <c r="AX812" s="95" t="s">
        <v>897</v>
      </c>
      <c r="AY812" s="96" t="e">
        <v>#VALUE!</v>
      </c>
      <c r="AZ812" s="97">
        <v>0</v>
      </c>
    </row>
    <row r="813" spans="3:52" s="166" customFormat="1" ht="15" customHeight="1" x14ac:dyDescent="0.25">
      <c r="C813" s="90">
        <f t="shared" si="262"/>
        <v>673</v>
      </c>
      <c r="D813" s="3" t="s">
        <v>741</v>
      </c>
      <c r="E813" s="225" t="str">
        <f>_xlfn.XLOOKUP(D813, '[1]Парный рейтинг'!$D$10:$D$826,'[1]Парный рейтинг'!$P$10:$P$826, "")</f>
        <v/>
      </c>
      <c r="F813" s="172" t="str">
        <f t="shared" si="245"/>
        <v/>
      </c>
      <c r="G813" s="207" t="e">
        <f t="shared" si="246"/>
        <v>#VALUE!</v>
      </c>
      <c r="H813" s="176" t="str">
        <f t="shared" si="263"/>
        <v/>
      </c>
      <c r="I813" s="27" t="str">
        <f t="shared" si="247"/>
        <v>3,0</v>
      </c>
      <c r="J813" s="208">
        <v>3</v>
      </c>
      <c r="K813" s="24" t="s">
        <v>797</v>
      </c>
      <c r="L813" s="2">
        <f t="shared" si="248"/>
        <v>0</v>
      </c>
      <c r="M813" s="5">
        <f t="shared" si="249"/>
        <v>3</v>
      </c>
      <c r="N813" s="196">
        <f t="shared" si="250"/>
        <v>0</v>
      </c>
      <c r="O813" s="196">
        <f t="shared" si="251"/>
        <v>0</v>
      </c>
      <c r="P813" s="17" t="str">
        <f t="shared" si="252"/>
        <v/>
      </c>
      <c r="Q813" s="16" t="str">
        <f t="shared" si="253"/>
        <v>n/a</v>
      </c>
      <c r="R813" s="10" t="e">
        <f t="shared" si="254"/>
        <v>#VALUE!</v>
      </c>
      <c r="S813" s="25">
        <f t="shared" si="255"/>
        <v>0</v>
      </c>
      <c r="T813" s="11">
        <f t="shared" si="256"/>
        <v>0</v>
      </c>
      <c r="U813" s="12" t="str">
        <f t="shared" si="257"/>
        <v xml:space="preserve"> </v>
      </c>
      <c r="V813" s="13">
        <f t="shared" si="258"/>
        <v>0</v>
      </c>
      <c r="W813" s="53">
        <f t="shared" si="259"/>
        <v>0</v>
      </c>
      <c r="X813" s="54">
        <f t="shared" si="260"/>
        <v>0</v>
      </c>
      <c r="Y813" s="15" t="str">
        <f t="shared" si="261"/>
        <v>-</v>
      </c>
      <c r="Z813" s="54" t="s">
        <v>797</v>
      </c>
      <c r="AA813" s="12">
        <v>0</v>
      </c>
      <c r="AB813" s="54" t="s">
        <v>797</v>
      </c>
      <c r="AC813" s="12">
        <v>0</v>
      </c>
      <c r="AD813" s="54" t="s">
        <v>797</v>
      </c>
      <c r="AE813" s="12">
        <v>0</v>
      </c>
      <c r="AF813" s="54" t="s">
        <v>797</v>
      </c>
      <c r="AG813" s="12">
        <v>0</v>
      </c>
      <c r="AH813" s="54" t="s">
        <v>797</v>
      </c>
      <c r="AI813" s="12">
        <v>0</v>
      </c>
      <c r="AJ813" s="54" t="s">
        <v>797</v>
      </c>
      <c r="AK813" s="12">
        <v>0</v>
      </c>
      <c r="AL813" s="54" t="s">
        <v>797</v>
      </c>
      <c r="AM813" s="12">
        <v>0</v>
      </c>
      <c r="AN813" s="54" t="s">
        <v>797</v>
      </c>
      <c r="AO813" s="12">
        <v>0</v>
      </c>
      <c r="AP813" s="183" t="s">
        <v>896</v>
      </c>
      <c r="AQ813" s="194">
        <v>3</v>
      </c>
      <c r="AR813" s="195" t="s">
        <v>797</v>
      </c>
      <c r="AS813" s="180">
        <v>0</v>
      </c>
      <c r="AT813" s="181">
        <v>3</v>
      </c>
      <c r="AU813" s="188">
        <v>0</v>
      </c>
      <c r="AV813" s="188">
        <v>0</v>
      </c>
      <c r="AW813" s="188" t="s">
        <v>797</v>
      </c>
      <c r="AX813" s="95" t="s">
        <v>897</v>
      </c>
      <c r="AY813" s="96" t="e">
        <v>#VALUE!</v>
      </c>
      <c r="AZ813" s="97">
        <v>0</v>
      </c>
    </row>
    <row r="814" spans="3:52" s="166" customFormat="1" ht="15" customHeight="1" x14ac:dyDescent="0.25">
      <c r="C814" s="90">
        <f t="shared" si="262"/>
        <v>674</v>
      </c>
      <c r="D814" s="3" t="s">
        <v>742</v>
      </c>
      <c r="E814" s="225" t="str">
        <f>_xlfn.XLOOKUP(D814, '[1]Парный рейтинг'!$D$10:$D$826,'[1]Парный рейтинг'!$P$10:$P$826, "")</f>
        <v/>
      </c>
      <c r="F814" s="172" t="str">
        <f t="shared" si="245"/>
        <v/>
      </c>
      <c r="G814" s="207" t="e">
        <f t="shared" si="246"/>
        <v>#VALUE!</v>
      </c>
      <c r="H814" s="176" t="str">
        <f t="shared" si="263"/>
        <v/>
      </c>
      <c r="I814" s="27" t="str">
        <f t="shared" si="247"/>
        <v>3,0</v>
      </c>
      <c r="J814" s="208">
        <v>3</v>
      </c>
      <c r="K814" s="24" t="s">
        <v>797</v>
      </c>
      <c r="L814" s="2">
        <f t="shared" si="248"/>
        <v>0</v>
      </c>
      <c r="M814" s="5">
        <f t="shared" si="249"/>
        <v>3</v>
      </c>
      <c r="N814" s="196">
        <f t="shared" si="250"/>
        <v>0</v>
      </c>
      <c r="O814" s="196">
        <f t="shared" si="251"/>
        <v>0</v>
      </c>
      <c r="P814" s="17" t="str">
        <f t="shared" si="252"/>
        <v/>
      </c>
      <c r="Q814" s="16" t="str">
        <f t="shared" si="253"/>
        <v>n/a</v>
      </c>
      <c r="R814" s="10" t="e">
        <f t="shared" si="254"/>
        <v>#VALUE!</v>
      </c>
      <c r="S814" s="25">
        <f t="shared" si="255"/>
        <v>0</v>
      </c>
      <c r="T814" s="11">
        <f t="shared" si="256"/>
        <v>0</v>
      </c>
      <c r="U814" s="12" t="str">
        <f t="shared" si="257"/>
        <v xml:space="preserve"> </v>
      </c>
      <c r="V814" s="13">
        <f t="shared" si="258"/>
        <v>0</v>
      </c>
      <c r="W814" s="53">
        <f t="shared" si="259"/>
        <v>0</v>
      </c>
      <c r="X814" s="54">
        <f t="shared" si="260"/>
        <v>0</v>
      </c>
      <c r="Y814" s="15" t="str">
        <f t="shared" si="261"/>
        <v>-</v>
      </c>
      <c r="Z814" s="54" t="s">
        <v>797</v>
      </c>
      <c r="AA814" s="12">
        <v>0</v>
      </c>
      <c r="AB814" s="54" t="s">
        <v>797</v>
      </c>
      <c r="AC814" s="12">
        <v>0</v>
      </c>
      <c r="AD814" s="54" t="s">
        <v>797</v>
      </c>
      <c r="AE814" s="12">
        <v>0</v>
      </c>
      <c r="AF814" s="54" t="s">
        <v>797</v>
      </c>
      <c r="AG814" s="12">
        <v>0</v>
      </c>
      <c r="AH814" s="54" t="s">
        <v>797</v>
      </c>
      <c r="AI814" s="12">
        <v>0</v>
      </c>
      <c r="AJ814" s="54" t="s">
        <v>797</v>
      </c>
      <c r="AK814" s="12">
        <v>0</v>
      </c>
      <c r="AL814" s="54" t="s">
        <v>797</v>
      </c>
      <c r="AM814" s="12">
        <v>0</v>
      </c>
      <c r="AN814" s="54" t="s">
        <v>797</v>
      </c>
      <c r="AO814" s="12">
        <v>0</v>
      </c>
      <c r="AP814" s="183" t="s">
        <v>896</v>
      </c>
      <c r="AQ814" s="194">
        <v>3</v>
      </c>
      <c r="AR814" s="195" t="s">
        <v>797</v>
      </c>
      <c r="AS814" s="180">
        <v>0</v>
      </c>
      <c r="AT814" s="181">
        <v>3</v>
      </c>
      <c r="AU814" s="188">
        <v>0</v>
      </c>
      <c r="AV814" s="188">
        <v>0</v>
      </c>
      <c r="AW814" s="188" t="s">
        <v>797</v>
      </c>
      <c r="AX814" s="95" t="s">
        <v>897</v>
      </c>
      <c r="AY814" s="96" t="e">
        <v>#VALUE!</v>
      </c>
      <c r="AZ814" s="97">
        <v>0</v>
      </c>
    </row>
    <row r="815" spans="3:52" s="166" customFormat="1" ht="15" customHeight="1" x14ac:dyDescent="0.25">
      <c r="C815" s="90">
        <f t="shared" si="262"/>
        <v>675</v>
      </c>
      <c r="D815" s="3" t="s">
        <v>449</v>
      </c>
      <c r="E815" s="225" t="str">
        <f>_xlfn.XLOOKUP(D815, '[1]Парный рейтинг'!$D$10:$D$826,'[1]Парный рейтинг'!$P$10:$P$826, "")</f>
        <v/>
      </c>
      <c r="F815" s="172" t="str">
        <f t="shared" si="245"/>
        <v/>
      </c>
      <c r="G815" s="207" t="e">
        <f t="shared" si="246"/>
        <v>#VALUE!</v>
      </c>
      <c r="H815" s="176" t="str">
        <f t="shared" si="263"/>
        <v/>
      </c>
      <c r="I815" s="27" t="str">
        <f t="shared" si="247"/>
        <v>3,0</v>
      </c>
      <c r="J815" s="208">
        <v>3</v>
      </c>
      <c r="K815" s="24" t="s">
        <v>797</v>
      </c>
      <c r="L815" s="2">
        <f t="shared" si="248"/>
        <v>0</v>
      </c>
      <c r="M815" s="5">
        <f t="shared" si="249"/>
        <v>3</v>
      </c>
      <c r="N815" s="196">
        <f t="shared" si="250"/>
        <v>0</v>
      </c>
      <c r="O815" s="196">
        <f t="shared" si="251"/>
        <v>0</v>
      </c>
      <c r="P815" s="17" t="str">
        <f t="shared" si="252"/>
        <v/>
      </c>
      <c r="Q815" s="16" t="str">
        <f t="shared" si="253"/>
        <v>n/a</v>
      </c>
      <c r="R815" s="10" t="e">
        <f t="shared" si="254"/>
        <v>#VALUE!</v>
      </c>
      <c r="S815" s="25">
        <f t="shared" si="255"/>
        <v>0</v>
      </c>
      <c r="T815" s="11">
        <f t="shared" si="256"/>
        <v>0</v>
      </c>
      <c r="U815" s="12" t="str">
        <f t="shared" si="257"/>
        <v xml:space="preserve"> </v>
      </c>
      <c r="V815" s="13">
        <f t="shared" si="258"/>
        <v>0</v>
      </c>
      <c r="W815" s="53">
        <f t="shared" si="259"/>
        <v>0</v>
      </c>
      <c r="X815" s="54">
        <f t="shared" si="260"/>
        <v>0</v>
      </c>
      <c r="Y815" s="15" t="str">
        <f t="shared" si="261"/>
        <v>-</v>
      </c>
      <c r="Z815" s="54" t="s">
        <v>797</v>
      </c>
      <c r="AA815" s="12">
        <v>0</v>
      </c>
      <c r="AB815" s="54" t="s">
        <v>797</v>
      </c>
      <c r="AC815" s="12">
        <v>0</v>
      </c>
      <c r="AD815" s="54" t="s">
        <v>797</v>
      </c>
      <c r="AE815" s="12">
        <v>0</v>
      </c>
      <c r="AF815" s="54" t="s">
        <v>797</v>
      </c>
      <c r="AG815" s="12">
        <v>0</v>
      </c>
      <c r="AH815" s="54" t="s">
        <v>797</v>
      </c>
      <c r="AI815" s="12">
        <v>0</v>
      </c>
      <c r="AJ815" s="54" t="s">
        <v>797</v>
      </c>
      <c r="AK815" s="12">
        <v>0</v>
      </c>
      <c r="AL815" s="54" t="s">
        <v>797</v>
      </c>
      <c r="AM815" s="12">
        <v>0</v>
      </c>
      <c r="AN815" s="54" t="s">
        <v>797</v>
      </c>
      <c r="AO815" s="12">
        <v>0</v>
      </c>
      <c r="AP815" s="183" t="s">
        <v>896</v>
      </c>
      <c r="AQ815" s="194">
        <v>3</v>
      </c>
      <c r="AR815" s="195" t="s">
        <v>797</v>
      </c>
      <c r="AS815" s="180">
        <v>0</v>
      </c>
      <c r="AT815" s="181">
        <v>3</v>
      </c>
      <c r="AU815" s="188">
        <v>0</v>
      </c>
      <c r="AV815" s="188">
        <v>0</v>
      </c>
      <c r="AW815" s="188" t="s">
        <v>797</v>
      </c>
      <c r="AX815" s="95" t="s">
        <v>897</v>
      </c>
      <c r="AY815" s="96" t="e">
        <v>#VALUE!</v>
      </c>
      <c r="AZ815" s="97">
        <v>0</v>
      </c>
    </row>
    <row r="816" spans="3:52" s="166" customFormat="1" ht="15" customHeight="1" x14ac:dyDescent="0.25">
      <c r="C816" s="90">
        <f t="shared" si="262"/>
        <v>676</v>
      </c>
      <c r="D816" s="3" t="s">
        <v>491</v>
      </c>
      <c r="E816" s="225" t="str">
        <f>_xlfn.XLOOKUP(D816, '[1]Парный рейтинг'!$D$10:$D$826,'[1]Парный рейтинг'!$P$10:$P$826, "")</f>
        <v/>
      </c>
      <c r="F816" s="172" t="str">
        <f t="shared" si="245"/>
        <v/>
      </c>
      <c r="G816" s="207" t="e">
        <f t="shared" si="246"/>
        <v>#VALUE!</v>
      </c>
      <c r="H816" s="176" t="str">
        <f t="shared" si="263"/>
        <v/>
      </c>
      <c r="I816" s="27" t="str">
        <f t="shared" si="247"/>
        <v>3,0</v>
      </c>
      <c r="J816" s="208">
        <v>3</v>
      </c>
      <c r="K816" s="24" t="s">
        <v>797</v>
      </c>
      <c r="L816" s="2">
        <f t="shared" si="248"/>
        <v>0</v>
      </c>
      <c r="M816" s="5">
        <f t="shared" si="249"/>
        <v>3</v>
      </c>
      <c r="N816" s="196">
        <f t="shared" si="250"/>
        <v>0</v>
      </c>
      <c r="O816" s="196">
        <f t="shared" si="251"/>
        <v>0</v>
      </c>
      <c r="P816" s="17" t="str">
        <f t="shared" si="252"/>
        <v/>
      </c>
      <c r="Q816" s="16" t="str">
        <f t="shared" si="253"/>
        <v>n/a</v>
      </c>
      <c r="R816" s="10" t="e">
        <f t="shared" si="254"/>
        <v>#VALUE!</v>
      </c>
      <c r="S816" s="25">
        <f t="shared" si="255"/>
        <v>0</v>
      </c>
      <c r="T816" s="11">
        <f t="shared" si="256"/>
        <v>0</v>
      </c>
      <c r="U816" s="12" t="str">
        <f t="shared" si="257"/>
        <v xml:space="preserve"> </v>
      </c>
      <c r="V816" s="13">
        <f t="shared" si="258"/>
        <v>0</v>
      </c>
      <c r="W816" s="53">
        <f t="shared" si="259"/>
        <v>0</v>
      </c>
      <c r="X816" s="54">
        <f t="shared" si="260"/>
        <v>0</v>
      </c>
      <c r="Y816" s="15" t="str">
        <f t="shared" si="261"/>
        <v>-</v>
      </c>
      <c r="Z816" s="54" t="s">
        <v>797</v>
      </c>
      <c r="AA816" s="12">
        <v>0</v>
      </c>
      <c r="AB816" s="54" t="s">
        <v>797</v>
      </c>
      <c r="AC816" s="12">
        <v>0</v>
      </c>
      <c r="AD816" s="54" t="s">
        <v>797</v>
      </c>
      <c r="AE816" s="12">
        <v>0</v>
      </c>
      <c r="AF816" s="54" t="s">
        <v>797</v>
      </c>
      <c r="AG816" s="12">
        <v>0</v>
      </c>
      <c r="AH816" s="54" t="s">
        <v>797</v>
      </c>
      <c r="AI816" s="12">
        <v>0</v>
      </c>
      <c r="AJ816" s="54" t="s">
        <v>797</v>
      </c>
      <c r="AK816" s="12">
        <v>0</v>
      </c>
      <c r="AL816" s="54" t="s">
        <v>797</v>
      </c>
      <c r="AM816" s="12">
        <v>0</v>
      </c>
      <c r="AN816" s="54" t="s">
        <v>797</v>
      </c>
      <c r="AO816" s="12">
        <v>0</v>
      </c>
      <c r="AP816" s="183" t="s">
        <v>896</v>
      </c>
      <c r="AQ816" s="194">
        <v>3</v>
      </c>
      <c r="AR816" s="195" t="s">
        <v>797</v>
      </c>
      <c r="AS816" s="180">
        <v>0</v>
      </c>
      <c r="AT816" s="181">
        <v>3</v>
      </c>
      <c r="AU816" s="188">
        <v>0</v>
      </c>
      <c r="AV816" s="188">
        <v>0</v>
      </c>
      <c r="AW816" s="188" t="s">
        <v>797</v>
      </c>
      <c r="AX816" s="95" t="s">
        <v>897</v>
      </c>
      <c r="AY816" s="96" t="e">
        <v>#VALUE!</v>
      </c>
      <c r="AZ816" s="97">
        <v>0</v>
      </c>
    </row>
    <row r="817" spans="3:52" s="216" customFormat="1" ht="15" customHeight="1" x14ac:dyDescent="0.25">
      <c r="C817" s="90">
        <f t="shared" si="262"/>
        <v>677</v>
      </c>
      <c r="D817" s="3" t="s">
        <v>882</v>
      </c>
      <c r="E817" s="225" t="str">
        <f>_xlfn.XLOOKUP(D817, '[1]Парный рейтинг'!$D$10:$D$826,'[1]Парный рейтинг'!$P$10:$P$826, "")</f>
        <v/>
      </c>
      <c r="F817" s="172" t="str">
        <f t="shared" si="245"/>
        <v/>
      </c>
      <c r="G817" s="207" t="e">
        <f t="shared" si="246"/>
        <v>#VALUE!</v>
      </c>
      <c r="H817" s="176" t="str">
        <f t="shared" si="263"/>
        <v/>
      </c>
      <c r="I817" s="27" t="str">
        <f t="shared" si="247"/>
        <v>3,0</v>
      </c>
      <c r="J817" s="208">
        <v>3</v>
      </c>
      <c r="K817" s="24" t="s">
        <v>797</v>
      </c>
      <c r="L817" s="2">
        <f t="shared" si="248"/>
        <v>0</v>
      </c>
      <c r="M817" s="5">
        <f t="shared" si="249"/>
        <v>3</v>
      </c>
      <c r="N817" s="196">
        <f t="shared" si="250"/>
        <v>0</v>
      </c>
      <c r="O817" s="196">
        <f t="shared" si="251"/>
        <v>0</v>
      </c>
      <c r="P817" s="17" t="str">
        <f t="shared" si="252"/>
        <v/>
      </c>
      <c r="Q817" s="16" t="str">
        <f t="shared" si="253"/>
        <v>n/a</v>
      </c>
      <c r="R817" s="10" t="e">
        <f t="shared" si="254"/>
        <v>#VALUE!</v>
      </c>
      <c r="S817" s="25">
        <f t="shared" si="255"/>
        <v>0</v>
      </c>
      <c r="T817" s="11">
        <f t="shared" si="256"/>
        <v>0</v>
      </c>
      <c r="U817" s="12" t="str">
        <f t="shared" si="257"/>
        <v xml:space="preserve"> </v>
      </c>
      <c r="V817" s="13">
        <f t="shared" si="258"/>
        <v>0</v>
      </c>
      <c r="W817" s="53">
        <f t="shared" si="259"/>
        <v>0</v>
      </c>
      <c r="X817" s="54">
        <f t="shared" si="260"/>
        <v>0</v>
      </c>
      <c r="Y817" s="15" t="str">
        <f t="shared" si="261"/>
        <v>-</v>
      </c>
      <c r="Z817" s="54" t="s">
        <v>797</v>
      </c>
      <c r="AA817" s="12">
        <v>0</v>
      </c>
      <c r="AB817" s="54" t="s">
        <v>797</v>
      </c>
      <c r="AC817" s="12">
        <v>0</v>
      </c>
      <c r="AD817" s="54" t="s">
        <v>797</v>
      </c>
      <c r="AE817" s="12">
        <v>0</v>
      </c>
      <c r="AF817" s="54" t="s">
        <v>797</v>
      </c>
      <c r="AG817" s="12">
        <v>0</v>
      </c>
      <c r="AH817" s="54" t="s">
        <v>797</v>
      </c>
      <c r="AI817" s="12">
        <v>0</v>
      </c>
      <c r="AJ817" s="54" t="s">
        <v>797</v>
      </c>
      <c r="AK817" s="12">
        <v>0</v>
      </c>
      <c r="AL817" s="54" t="s">
        <v>797</v>
      </c>
      <c r="AM817" s="12">
        <v>0</v>
      </c>
      <c r="AN817" s="54" t="s">
        <v>797</v>
      </c>
      <c r="AO817" s="12">
        <v>0</v>
      </c>
      <c r="AP817" s="183" t="s">
        <v>896</v>
      </c>
      <c r="AQ817" s="194">
        <v>3</v>
      </c>
      <c r="AR817" s="195" t="s">
        <v>797</v>
      </c>
      <c r="AS817" s="180">
        <v>0</v>
      </c>
      <c r="AT817" s="181">
        <v>3</v>
      </c>
      <c r="AU817" s="188">
        <v>3</v>
      </c>
      <c r="AV817" s="188">
        <v>-1</v>
      </c>
      <c r="AW817" s="188" t="s">
        <v>921</v>
      </c>
      <c r="AX817" s="95" t="s">
        <v>897</v>
      </c>
      <c r="AY817" s="96" t="e">
        <v>#VALUE!</v>
      </c>
      <c r="AZ817" s="97">
        <v>0</v>
      </c>
    </row>
    <row r="818" spans="3:52" s="166" customFormat="1" ht="15" customHeight="1" x14ac:dyDescent="0.25">
      <c r="C818" s="90">
        <f t="shared" si="262"/>
        <v>678</v>
      </c>
      <c r="D818" s="3" t="s">
        <v>743</v>
      </c>
      <c r="E818" s="225" t="str">
        <f>_xlfn.XLOOKUP(D818, '[1]Парный рейтинг'!$D$10:$D$826,'[1]Парный рейтинг'!$P$10:$P$826, "")</f>
        <v/>
      </c>
      <c r="F818" s="172" t="str">
        <f t="shared" si="245"/>
        <v/>
      </c>
      <c r="G818" s="207" t="e">
        <f t="shared" si="246"/>
        <v>#VALUE!</v>
      </c>
      <c r="H818" s="176" t="str">
        <f t="shared" si="263"/>
        <v/>
      </c>
      <c r="I818" s="27" t="str">
        <f t="shared" si="247"/>
        <v>3,0</v>
      </c>
      <c r="J818" s="208">
        <v>3</v>
      </c>
      <c r="K818" s="24" t="s">
        <v>797</v>
      </c>
      <c r="L818" s="2">
        <f t="shared" si="248"/>
        <v>0</v>
      </c>
      <c r="M818" s="5">
        <f t="shared" si="249"/>
        <v>3</v>
      </c>
      <c r="N818" s="196">
        <f t="shared" si="250"/>
        <v>0</v>
      </c>
      <c r="O818" s="196">
        <f t="shared" si="251"/>
        <v>0</v>
      </c>
      <c r="P818" s="17" t="str">
        <f t="shared" si="252"/>
        <v/>
      </c>
      <c r="Q818" s="16" t="str">
        <f t="shared" si="253"/>
        <v>n/a</v>
      </c>
      <c r="R818" s="10" t="e">
        <f t="shared" si="254"/>
        <v>#VALUE!</v>
      </c>
      <c r="S818" s="25">
        <f t="shared" si="255"/>
        <v>0</v>
      </c>
      <c r="T818" s="11">
        <f t="shared" si="256"/>
        <v>0</v>
      </c>
      <c r="U818" s="12" t="str">
        <f t="shared" si="257"/>
        <v xml:space="preserve"> </v>
      </c>
      <c r="V818" s="13">
        <f t="shared" si="258"/>
        <v>0</v>
      </c>
      <c r="W818" s="53">
        <f t="shared" si="259"/>
        <v>0</v>
      </c>
      <c r="X818" s="54">
        <f t="shared" si="260"/>
        <v>0</v>
      </c>
      <c r="Y818" s="15" t="str">
        <f t="shared" si="261"/>
        <v>-</v>
      </c>
      <c r="Z818" s="54" t="s">
        <v>797</v>
      </c>
      <c r="AA818" s="12">
        <v>0</v>
      </c>
      <c r="AB818" s="54" t="s">
        <v>797</v>
      </c>
      <c r="AC818" s="12">
        <v>0</v>
      </c>
      <c r="AD818" s="54" t="s">
        <v>797</v>
      </c>
      <c r="AE818" s="12">
        <v>0</v>
      </c>
      <c r="AF818" s="54" t="s">
        <v>797</v>
      </c>
      <c r="AG818" s="12">
        <v>0</v>
      </c>
      <c r="AH818" s="54" t="s">
        <v>797</v>
      </c>
      <c r="AI818" s="12">
        <v>0</v>
      </c>
      <c r="AJ818" s="54" t="s">
        <v>797</v>
      </c>
      <c r="AK818" s="12">
        <v>0</v>
      </c>
      <c r="AL818" s="54" t="s">
        <v>797</v>
      </c>
      <c r="AM818" s="12">
        <v>0</v>
      </c>
      <c r="AN818" s="54" t="s">
        <v>797</v>
      </c>
      <c r="AO818" s="12">
        <v>0</v>
      </c>
      <c r="AP818" s="183" t="s">
        <v>896</v>
      </c>
      <c r="AQ818" s="194">
        <v>3</v>
      </c>
      <c r="AR818" s="195" t="s">
        <v>797</v>
      </c>
      <c r="AS818" s="180">
        <v>0</v>
      </c>
      <c r="AT818" s="181">
        <v>3</v>
      </c>
      <c r="AU818" s="188">
        <v>0</v>
      </c>
      <c r="AV818" s="188">
        <v>0</v>
      </c>
      <c r="AW818" s="188" t="s">
        <v>797</v>
      </c>
      <c r="AX818" s="95" t="s">
        <v>897</v>
      </c>
      <c r="AY818" s="96" t="e">
        <v>#VALUE!</v>
      </c>
      <c r="AZ818" s="97">
        <v>0</v>
      </c>
    </row>
    <row r="819" spans="3:52" s="166" customFormat="1" ht="15" customHeight="1" x14ac:dyDescent="0.25">
      <c r="C819" s="90">
        <f t="shared" si="262"/>
        <v>679</v>
      </c>
      <c r="D819" s="3" t="s">
        <v>744</v>
      </c>
      <c r="E819" s="225" t="str">
        <f>_xlfn.XLOOKUP(D819, '[1]Парный рейтинг'!$D$10:$D$826,'[1]Парный рейтинг'!$P$10:$P$826, "")</f>
        <v/>
      </c>
      <c r="F819" s="172" t="str">
        <f t="shared" si="245"/>
        <v/>
      </c>
      <c r="G819" s="207" t="e">
        <f t="shared" si="246"/>
        <v>#VALUE!</v>
      </c>
      <c r="H819" s="176" t="str">
        <f t="shared" si="263"/>
        <v/>
      </c>
      <c r="I819" s="27" t="str">
        <f t="shared" si="247"/>
        <v>3,0</v>
      </c>
      <c r="J819" s="208">
        <v>3</v>
      </c>
      <c r="K819" s="24" t="s">
        <v>797</v>
      </c>
      <c r="L819" s="2">
        <f t="shared" si="248"/>
        <v>0</v>
      </c>
      <c r="M819" s="5">
        <f t="shared" si="249"/>
        <v>3</v>
      </c>
      <c r="N819" s="196">
        <f t="shared" si="250"/>
        <v>0</v>
      </c>
      <c r="O819" s="196">
        <f t="shared" si="251"/>
        <v>0</v>
      </c>
      <c r="P819" s="17" t="str">
        <f t="shared" si="252"/>
        <v/>
      </c>
      <c r="Q819" s="16" t="str">
        <f t="shared" si="253"/>
        <v>n/a</v>
      </c>
      <c r="R819" s="10" t="e">
        <f t="shared" si="254"/>
        <v>#VALUE!</v>
      </c>
      <c r="S819" s="25">
        <f t="shared" si="255"/>
        <v>0</v>
      </c>
      <c r="T819" s="11">
        <f t="shared" si="256"/>
        <v>0</v>
      </c>
      <c r="U819" s="12" t="str">
        <f t="shared" si="257"/>
        <v xml:space="preserve"> </v>
      </c>
      <c r="V819" s="13">
        <f t="shared" si="258"/>
        <v>0</v>
      </c>
      <c r="W819" s="53">
        <f t="shared" si="259"/>
        <v>0</v>
      </c>
      <c r="X819" s="54">
        <f t="shared" si="260"/>
        <v>0</v>
      </c>
      <c r="Y819" s="15" t="str">
        <f t="shared" si="261"/>
        <v>-</v>
      </c>
      <c r="Z819" s="54" t="s">
        <v>797</v>
      </c>
      <c r="AA819" s="12">
        <v>0</v>
      </c>
      <c r="AB819" s="54" t="s">
        <v>797</v>
      </c>
      <c r="AC819" s="12">
        <v>0</v>
      </c>
      <c r="AD819" s="54" t="s">
        <v>797</v>
      </c>
      <c r="AE819" s="12">
        <v>0</v>
      </c>
      <c r="AF819" s="54" t="s">
        <v>797</v>
      </c>
      <c r="AG819" s="12">
        <v>0</v>
      </c>
      <c r="AH819" s="54" t="s">
        <v>797</v>
      </c>
      <c r="AI819" s="12">
        <v>0</v>
      </c>
      <c r="AJ819" s="54" t="s">
        <v>797</v>
      </c>
      <c r="AK819" s="12">
        <v>0</v>
      </c>
      <c r="AL819" s="54" t="s">
        <v>797</v>
      </c>
      <c r="AM819" s="12">
        <v>0</v>
      </c>
      <c r="AN819" s="54" t="s">
        <v>797</v>
      </c>
      <c r="AO819" s="12">
        <v>0</v>
      </c>
      <c r="AP819" s="183" t="s">
        <v>896</v>
      </c>
      <c r="AQ819" s="194">
        <v>3</v>
      </c>
      <c r="AR819" s="195" t="s">
        <v>797</v>
      </c>
      <c r="AS819" s="180">
        <v>0</v>
      </c>
      <c r="AT819" s="181">
        <v>3</v>
      </c>
      <c r="AU819" s="188">
        <v>0</v>
      </c>
      <c r="AV819" s="188">
        <v>0</v>
      </c>
      <c r="AW819" s="188" t="s">
        <v>797</v>
      </c>
      <c r="AX819" s="95" t="s">
        <v>897</v>
      </c>
      <c r="AY819" s="96" t="e">
        <v>#VALUE!</v>
      </c>
      <c r="AZ819" s="97">
        <v>0</v>
      </c>
    </row>
    <row r="820" spans="3:52" s="166" customFormat="1" ht="15" customHeight="1" x14ac:dyDescent="0.25">
      <c r="C820" s="90">
        <f t="shared" si="262"/>
        <v>680</v>
      </c>
      <c r="D820" s="3" t="s">
        <v>434</v>
      </c>
      <c r="E820" s="225" t="str">
        <f>_xlfn.XLOOKUP(D820, '[1]Парный рейтинг'!$D$10:$D$826,'[1]Парный рейтинг'!$P$10:$P$826, "")</f>
        <v/>
      </c>
      <c r="F820" s="172" t="str">
        <f t="shared" si="245"/>
        <v/>
      </c>
      <c r="G820" s="207" t="e">
        <f t="shared" si="246"/>
        <v>#VALUE!</v>
      </c>
      <c r="H820" s="176" t="str">
        <f t="shared" si="263"/>
        <v/>
      </c>
      <c r="I820" s="27" t="str">
        <f t="shared" si="247"/>
        <v>3,0</v>
      </c>
      <c r="J820" s="208">
        <v>3</v>
      </c>
      <c r="K820" s="24" t="s">
        <v>797</v>
      </c>
      <c r="L820" s="2">
        <f t="shared" si="248"/>
        <v>0</v>
      </c>
      <c r="M820" s="5">
        <f t="shared" si="249"/>
        <v>3</v>
      </c>
      <c r="N820" s="196">
        <f t="shared" si="250"/>
        <v>0</v>
      </c>
      <c r="O820" s="196">
        <f t="shared" si="251"/>
        <v>0</v>
      </c>
      <c r="P820" s="17" t="str">
        <f t="shared" si="252"/>
        <v/>
      </c>
      <c r="Q820" s="16" t="str">
        <f t="shared" si="253"/>
        <v>n/a</v>
      </c>
      <c r="R820" s="10" t="e">
        <f t="shared" si="254"/>
        <v>#VALUE!</v>
      </c>
      <c r="S820" s="25">
        <f t="shared" si="255"/>
        <v>0</v>
      </c>
      <c r="T820" s="11">
        <f t="shared" si="256"/>
        <v>0</v>
      </c>
      <c r="U820" s="12" t="str">
        <f t="shared" si="257"/>
        <v xml:space="preserve"> </v>
      </c>
      <c r="V820" s="13">
        <f t="shared" si="258"/>
        <v>0</v>
      </c>
      <c r="W820" s="53">
        <f t="shared" si="259"/>
        <v>0</v>
      </c>
      <c r="X820" s="54">
        <f t="shared" si="260"/>
        <v>0</v>
      </c>
      <c r="Y820" s="15" t="str">
        <f t="shared" si="261"/>
        <v>-</v>
      </c>
      <c r="Z820" s="54" t="s">
        <v>797</v>
      </c>
      <c r="AA820" s="12">
        <v>0</v>
      </c>
      <c r="AB820" s="54" t="s">
        <v>797</v>
      </c>
      <c r="AC820" s="12">
        <v>0</v>
      </c>
      <c r="AD820" s="54" t="s">
        <v>797</v>
      </c>
      <c r="AE820" s="12">
        <v>0</v>
      </c>
      <c r="AF820" s="54" t="s">
        <v>797</v>
      </c>
      <c r="AG820" s="12">
        <v>0</v>
      </c>
      <c r="AH820" s="54" t="s">
        <v>797</v>
      </c>
      <c r="AI820" s="12">
        <v>0</v>
      </c>
      <c r="AJ820" s="54" t="s">
        <v>797</v>
      </c>
      <c r="AK820" s="12">
        <v>0</v>
      </c>
      <c r="AL820" s="54" t="s">
        <v>797</v>
      </c>
      <c r="AM820" s="12">
        <v>0</v>
      </c>
      <c r="AN820" s="54" t="s">
        <v>797</v>
      </c>
      <c r="AO820" s="12">
        <v>0</v>
      </c>
      <c r="AP820" s="183" t="s">
        <v>896</v>
      </c>
      <c r="AQ820" s="194">
        <v>3</v>
      </c>
      <c r="AR820" s="195" t="s">
        <v>797</v>
      </c>
      <c r="AS820" s="180">
        <v>0</v>
      </c>
      <c r="AT820" s="181">
        <v>3</v>
      </c>
      <c r="AU820" s="188">
        <v>0</v>
      </c>
      <c r="AV820" s="188">
        <v>0</v>
      </c>
      <c r="AW820" s="188" t="s">
        <v>797</v>
      </c>
      <c r="AX820" s="95" t="s">
        <v>897</v>
      </c>
      <c r="AY820" s="96" t="e">
        <v>#VALUE!</v>
      </c>
      <c r="AZ820" s="97">
        <v>0</v>
      </c>
    </row>
    <row r="821" spans="3:52" s="166" customFormat="1" ht="15" customHeight="1" x14ac:dyDescent="0.25">
      <c r="C821" s="90">
        <f t="shared" si="262"/>
        <v>681</v>
      </c>
      <c r="D821" s="3" t="s">
        <v>408</v>
      </c>
      <c r="E821" s="225" t="str">
        <f>_xlfn.XLOOKUP(D821, '[1]Парный рейтинг'!$D$10:$D$826,'[1]Парный рейтинг'!$P$10:$P$826, "")</f>
        <v/>
      </c>
      <c r="F821" s="172" t="str">
        <f t="shared" si="245"/>
        <v/>
      </c>
      <c r="G821" s="207" t="e">
        <f t="shared" si="246"/>
        <v>#VALUE!</v>
      </c>
      <c r="H821" s="176" t="str">
        <f t="shared" si="263"/>
        <v/>
      </c>
      <c r="I821" s="27" t="str">
        <f t="shared" si="247"/>
        <v>3,0</v>
      </c>
      <c r="J821" s="208">
        <v>3</v>
      </c>
      <c r="K821" s="24" t="s">
        <v>797</v>
      </c>
      <c r="L821" s="2">
        <f t="shared" si="248"/>
        <v>0</v>
      </c>
      <c r="M821" s="5">
        <f t="shared" si="249"/>
        <v>3</v>
      </c>
      <c r="N821" s="196">
        <f t="shared" si="250"/>
        <v>0</v>
      </c>
      <c r="O821" s="196">
        <f t="shared" si="251"/>
        <v>0</v>
      </c>
      <c r="P821" s="17" t="str">
        <f t="shared" si="252"/>
        <v/>
      </c>
      <c r="Q821" s="16" t="str">
        <f t="shared" si="253"/>
        <v>n/a</v>
      </c>
      <c r="R821" s="10" t="e">
        <f t="shared" si="254"/>
        <v>#VALUE!</v>
      </c>
      <c r="S821" s="25">
        <f t="shared" si="255"/>
        <v>0</v>
      </c>
      <c r="T821" s="11">
        <f t="shared" si="256"/>
        <v>0</v>
      </c>
      <c r="U821" s="12" t="str">
        <f t="shared" si="257"/>
        <v xml:space="preserve"> </v>
      </c>
      <c r="V821" s="13">
        <f t="shared" si="258"/>
        <v>0</v>
      </c>
      <c r="W821" s="53">
        <f t="shared" si="259"/>
        <v>0</v>
      </c>
      <c r="X821" s="54">
        <f t="shared" si="260"/>
        <v>0</v>
      </c>
      <c r="Y821" s="15" t="str">
        <f t="shared" si="261"/>
        <v>-</v>
      </c>
      <c r="Z821" s="54" t="s">
        <v>797</v>
      </c>
      <c r="AA821" s="12">
        <v>0</v>
      </c>
      <c r="AB821" s="54" t="s">
        <v>797</v>
      </c>
      <c r="AC821" s="12">
        <v>0</v>
      </c>
      <c r="AD821" s="54" t="s">
        <v>797</v>
      </c>
      <c r="AE821" s="12">
        <v>0</v>
      </c>
      <c r="AF821" s="54" t="s">
        <v>797</v>
      </c>
      <c r="AG821" s="12">
        <v>0</v>
      </c>
      <c r="AH821" s="54" t="s">
        <v>797</v>
      </c>
      <c r="AI821" s="12">
        <v>0</v>
      </c>
      <c r="AJ821" s="54" t="s">
        <v>797</v>
      </c>
      <c r="AK821" s="12">
        <v>0</v>
      </c>
      <c r="AL821" s="54" t="s">
        <v>797</v>
      </c>
      <c r="AM821" s="12">
        <v>0</v>
      </c>
      <c r="AN821" s="54" t="s">
        <v>797</v>
      </c>
      <c r="AO821" s="12">
        <v>0</v>
      </c>
      <c r="AP821" s="183" t="s">
        <v>896</v>
      </c>
      <c r="AQ821" s="194">
        <v>3</v>
      </c>
      <c r="AR821" s="195" t="s">
        <v>797</v>
      </c>
      <c r="AS821" s="180">
        <v>0</v>
      </c>
      <c r="AT821" s="181">
        <v>3</v>
      </c>
      <c r="AU821" s="188">
        <v>0</v>
      </c>
      <c r="AV821" s="188">
        <v>0</v>
      </c>
      <c r="AW821" s="188" t="s">
        <v>797</v>
      </c>
      <c r="AX821" s="95" t="s">
        <v>897</v>
      </c>
      <c r="AY821" s="96" t="e">
        <v>#VALUE!</v>
      </c>
      <c r="AZ821" s="97">
        <v>0</v>
      </c>
    </row>
    <row r="822" spans="3:52" s="166" customFormat="1" ht="15" customHeight="1" x14ac:dyDescent="0.25">
      <c r="C822" s="90">
        <f t="shared" si="262"/>
        <v>682</v>
      </c>
      <c r="D822" s="3" t="s">
        <v>745</v>
      </c>
      <c r="E822" s="225" t="str">
        <f>_xlfn.XLOOKUP(D822, '[1]Парный рейтинг'!$D$10:$D$826,'[1]Парный рейтинг'!$P$10:$P$826, "")</f>
        <v/>
      </c>
      <c r="F822" s="172" t="str">
        <f t="shared" si="245"/>
        <v/>
      </c>
      <c r="G822" s="207" t="e">
        <f t="shared" si="246"/>
        <v>#VALUE!</v>
      </c>
      <c r="H822" s="176" t="str">
        <f t="shared" si="263"/>
        <v/>
      </c>
      <c r="I822" s="27" t="str">
        <f t="shared" si="247"/>
        <v>3,0</v>
      </c>
      <c r="J822" s="208">
        <v>3</v>
      </c>
      <c r="K822" s="24" t="s">
        <v>797</v>
      </c>
      <c r="L822" s="2">
        <f t="shared" si="248"/>
        <v>0</v>
      </c>
      <c r="M822" s="5">
        <f t="shared" si="249"/>
        <v>3</v>
      </c>
      <c r="N822" s="196">
        <f t="shared" si="250"/>
        <v>0</v>
      </c>
      <c r="O822" s="196">
        <f t="shared" si="251"/>
        <v>0</v>
      </c>
      <c r="P822" s="17" t="str">
        <f t="shared" si="252"/>
        <v/>
      </c>
      <c r="Q822" s="16" t="str">
        <f t="shared" si="253"/>
        <v>n/a</v>
      </c>
      <c r="R822" s="10" t="e">
        <f t="shared" si="254"/>
        <v>#VALUE!</v>
      </c>
      <c r="S822" s="25">
        <f t="shared" si="255"/>
        <v>0</v>
      </c>
      <c r="T822" s="11">
        <f t="shared" si="256"/>
        <v>0</v>
      </c>
      <c r="U822" s="12" t="str">
        <f t="shared" si="257"/>
        <v xml:space="preserve"> </v>
      </c>
      <c r="V822" s="13">
        <f t="shared" si="258"/>
        <v>0</v>
      </c>
      <c r="W822" s="53">
        <f t="shared" si="259"/>
        <v>0</v>
      </c>
      <c r="X822" s="54">
        <f t="shared" si="260"/>
        <v>0</v>
      </c>
      <c r="Y822" s="15" t="str">
        <f t="shared" si="261"/>
        <v>-</v>
      </c>
      <c r="Z822" s="54" t="s">
        <v>797</v>
      </c>
      <c r="AA822" s="12">
        <v>0</v>
      </c>
      <c r="AB822" s="54" t="s">
        <v>797</v>
      </c>
      <c r="AC822" s="12">
        <v>0</v>
      </c>
      <c r="AD822" s="54" t="s">
        <v>797</v>
      </c>
      <c r="AE822" s="12">
        <v>0</v>
      </c>
      <c r="AF822" s="54" t="s">
        <v>797</v>
      </c>
      <c r="AG822" s="12">
        <v>0</v>
      </c>
      <c r="AH822" s="54" t="s">
        <v>797</v>
      </c>
      <c r="AI822" s="12">
        <v>0</v>
      </c>
      <c r="AJ822" s="54" t="s">
        <v>797</v>
      </c>
      <c r="AK822" s="12">
        <v>0</v>
      </c>
      <c r="AL822" s="54" t="s">
        <v>797</v>
      </c>
      <c r="AM822" s="12">
        <v>0</v>
      </c>
      <c r="AN822" s="54" t="s">
        <v>797</v>
      </c>
      <c r="AO822" s="12">
        <v>0</v>
      </c>
      <c r="AP822" s="183" t="s">
        <v>896</v>
      </c>
      <c r="AQ822" s="194">
        <v>3</v>
      </c>
      <c r="AR822" s="195" t="s">
        <v>797</v>
      </c>
      <c r="AS822" s="180">
        <v>0</v>
      </c>
      <c r="AT822" s="181">
        <v>3</v>
      </c>
      <c r="AU822" s="188">
        <v>0</v>
      </c>
      <c r="AV822" s="188">
        <v>0</v>
      </c>
      <c r="AW822" s="188" t="s">
        <v>797</v>
      </c>
      <c r="AX822" s="95" t="s">
        <v>897</v>
      </c>
      <c r="AY822" s="96" t="e">
        <v>#VALUE!</v>
      </c>
      <c r="AZ822" s="97">
        <v>0</v>
      </c>
    </row>
    <row r="823" spans="3:52" s="166" customFormat="1" ht="15" customHeight="1" x14ac:dyDescent="0.25">
      <c r="C823" s="90">
        <f t="shared" si="262"/>
        <v>683</v>
      </c>
      <c r="D823" s="3" t="s">
        <v>341</v>
      </c>
      <c r="E823" s="225" t="str">
        <f>_xlfn.XLOOKUP(D823, '[1]Парный рейтинг'!$D$10:$D$826,'[1]Парный рейтинг'!$P$10:$P$826, "")</f>
        <v/>
      </c>
      <c r="F823" s="172" t="str">
        <f t="shared" si="245"/>
        <v/>
      </c>
      <c r="G823" s="207" t="e">
        <f t="shared" si="246"/>
        <v>#VALUE!</v>
      </c>
      <c r="H823" s="176" t="str">
        <f t="shared" si="263"/>
        <v/>
      </c>
      <c r="I823" s="27" t="str">
        <f t="shared" si="247"/>
        <v>3,0</v>
      </c>
      <c r="J823" s="208">
        <v>3</v>
      </c>
      <c r="K823" s="24" t="s">
        <v>797</v>
      </c>
      <c r="L823" s="2">
        <f t="shared" si="248"/>
        <v>0</v>
      </c>
      <c r="M823" s="5">
        <f t="shared" si="249"/>
        <v>3</v>
      </c>
      <c r="N823" s="196">
        <f t="shared" si="250"/>
        <v>0</v>
      </c>
      <c r="O823" s="196">
        <f t="shared" si="251"/>
        <v>0</v>
      </c>
      <c r="P823" s="17" t="str">
        <f t="shared" si="252"/>
        <v/>
      </c>
      <c r="Q823" s="16" t="str">
        <f t="shared" si="253"/>
        <v>n/a</v>
      </c>
      <c r="R823" s="10" t="e">
        <f t="shared" si="254"/>
        <v>#VALUE!</v>
      </c>
      <c r="S823" s="25">
        <f t="shared" si="255"/>
        <v>0</v>
      </c>
      <c r="T823" s="11">
        <f t="shared" si="256"/>
        <v>0</v>
      </c>
      <c r="U823" s="12" t="str">
        <f t="shared" si="257"/>
        <v xml:space="preserve"> </v>
      </c>
      <c r="V823" s="13">
        <f t="shared" si="258"/>
        <v>0</v>
      </c>
      <c r="W823" s="53">
        <f t="shared" si="259"/>
        <v>0</v>
      </c>
      <c r="X823" s="54">
        <f t="shared" si="260"/>
        <v>0</v>
      </c>
      <c r="Y823" s="15" t="str">
        <f t="shared" si="261"/>
        <v>-</v>
      </c>
      <c r="Z823" s="54" t="s">
        <v>797</v>
      </c>
      <c r="AA823" s="12">
        <v>0</v>
      </c>
      <c r="AB823" s="54" t="s">
        <v>797</v>
      </c>
      <c r="AC823" s="12">
        <v>0</v>
      </c>
      <c r="AD823" s="54" t="s">
        <v>797</v>
      </c>
      <c r="AE823" s="12">
        <v>0</v>
      </c>
      <c r="AF823" s="54" t="s">
        <v>797</v>
      </c>
      <c r="AG823" s="12">
        <v>0</v>
      </c>
      <c r="AH823" s="54" t="s">
        <v>797</v>
      </c>
      <c r="AI823" s="12">
        <v>0</v>
      </c>
      <c r="AJ823" s="54" t="s">
        <v>797</v>
      </c>
      <c r="AK823" s="12">
        <v>0</v>
      </c>
      <c r="AL823" s="54" t="s">
        <v>797</v>
      </c>
      <c r="AM823" s="12">
        <v>0</v>
      </c>
      <c r="AN823" s="54" t="s">
        <v>797</v>
      </c>
      <c r="AO823" s="12">
        <v>0</v>
      </c>
      <c r="AP823" s="183" t="s">
        <v>896</v>
      </c>
      <c r="AQ823" s="194">
        <v>3</v>
      </c>
      <c r="AR823" s="195" t="s">
        <v>797</v>
      </c>
      <c r="AS823" s="180">
        <v>0</v>
      </c>
      <c r="AT823" s="181">
        <v>3</v>
      </c>
      <c r="AU823" s="188">
        <v>0</v>
      </c>
      <c r="AV823" s="188">
        <v>0</v>
      </c>
      <c r="AW823" s="188" t="s">
        <v>797</v>
      </c>
      <c r="AX823" s="95" t="s">
        <v>897</v>
      </c>
      <c r="AY823" s="96" t="e">
        <v>#VALUE!</v>
      </c>
      <c r="AZ823" s="97">
        <v>0</v>
      </c>
    </row>
    <row r="824" spans="3:52" s="166" customFormat="1" ht="15" customHeight="1" x14ac:dyDescent="0.25">
      <c r="C824" s="90">
        <f t="shared" si="262"/>
        <v>684</v>
      </c>
      <c r="D824" s="3" t="s">
        <v>746</v>
      </c>
      <c r="E824" s="225" t="str">
        <f>_xlfn.XLOOKUP(D824, '[1]Парный рейтинг'!$D$10:$D$826,'[1]Парный рейтинг'!$P$10:$P$826, "")</f>
        <v/>
      </c>
      <c r="F824" s="172" t="str">
        <f t="shared" si="245"/>
        <v/>
      </c>
      <c r="G824" s="207" t="e">
        <f t="shared" si="246"/>
        <v>#VALUE!</v>
      </c>
      <c r="H824" s="176" t="str">
        <f t="shared" si="263"/>
        <v/>
      </c>
      <c r="I824" s="27" t="str">
        <f t="shared" si="247"/>
        <v>3,0</v>
      </c>
      <c r="J824" s="208">
        <v>3</v>
      </c>
      <c r="K824" s="24" t="s">
        <v>797</v>
      </c>
      <c r="L824" s="2">
        <f t="shared" si="248"/>
        <v>0</v>
      </c>
      <c r="M824" s="5">
        <f t="shared" si="249"/>
        <v>3</v>
      </c>
      <c r="N824" s="196">
        <f t="shared" si="250"/>
        <v>0</v>
      </c>
      <c r="O824" s="196">
        <f t="shared" si="251"/>
        <v>0</v>
      </c>
      <c r="P824" s="17" t="str">
        <f t="shared" si="252"/>
        <v/>
      </c>
      <c r="Q824" s="16" t="str">
        <f t="shared" si="253"/>
        <v>n/a</v>
      </c>
      <c r="R824" s="10" t="e">
        <f t="shared" si="254"/>
        <v>#VALUE!</v>
      </c>
      <c r="S824" s="25">
        <f t="shared" si="255"/>
        <v>0</v>
      </c>
      <c r="T824" s="11">
        <f t="shared" si="256"/>
        <v>0</v>
      </c>
      <c r="U824" s="12" t="str">
        <f t="shared" si="257"/>
        <v xml:space="preserve"> </v>
      </c>
      <c r="V824" s="13">
        <f t="shared" si="258"/>
        <v>0</v>
      </c>
      <c r="W824" s="53">
        <f t="shared" si="259"/>
        <v>0</v>
      </c>
      <c r="X824" s="54">
        <f t="shared" si="260"/>
        <v>0</v>
      </c>
      <c r="Y824" s="15" t="str">
        <f t="shared" si="261"/>
        <v>-</v>
      </c>
      <c r="Z824" s="54" t="s">
        <v>797</v>
      </c>
      <c r="AA824" s="12">
        <v>0</v>
      </c>
      <c r="AB824" s="54" t="s">
        <v>797</v>
      </c>
      <c r="AC824" s="12">
        <v>0</v>
      </c>
      <c r="AD824" s="54" t="s">
        <v>797</v>
      </c>
      <c r="AE824" s="12">
        <v>0</v>
      </c>
      <c r="AF824" s="54" t="s">
        <v>797</v>
      </c>
      <c r="AG824" s="12">
        <v>0</v>
      </c>
      <c r="AH824" s="54" t="s">
        <v>797</v>
      </c>
      <c r="AI824" s="12">
        <v>0</v>
      </c>
      <c r="AJ824" s="54" t="s">
        <v>797</v>
      </c>
      <c r="AK824" s="12">
        <v>0</v>
      </c>
      <c r="AL824" s="54" t="s">
        <v>797</v>
      </c>
      <c r="AM824" s="12">
        <v>0</v>
      </c>
      <c r="AN824" s="54" t="s">
        <v>797</v>
      </c>
      <c r="AO824" s="12">
        <v>0</v>
      </c>
      <c r="AP824" s="183" t="s">
        <v>896</v>
      </c>
      <c r="AQ824" s="194">
        <v>3</v>
      </c>
      <c r="AR824" s="195" t="s">
        <v>797</v>
      </c>
      <c r="AS824" s="180">
        <v>0</v>
      </c>
      <c r="AT824" s="181">
        <v>3</v>
      </c>
      <c r="AU824" s="188">
        <v>0</v>
      </c>
      <c r="AV824" s="188">
        <v>0</v>
      </c>
      <c r="AW824" s="188" t="s">
        <v>797</v>
      </c>
      <c r="AX824" s="95" t="s">
        <v>897</v>
      </c>
      <c r="AY824" s="96" t="e">
        <v>#VALUE!</v>
      </c>
      <c r="AZ824" s="97">
        <v>0</v>
      </c>
    </row>
    <row r="825" spans="3:52" s="166" customFormat="1" ht="15" customHeight="1" x14ac:dyDescent="0.25">
      <c r="C825" s="90">
        <f t="shared" si="262"/>
        <v>685</v>
      </c>
      <c r="D825" s="3" t="s">
        <v>747</v>
      </c>
      <c r="E825" s="225" t="str">
        <f>_xlfn.XLOOKUP(D825, '[1]Парный рейтинг'!$D$10:$D$826,'[1]Парный рейтинг'!$P$10:$P$826, "")</f>
        <v/>
      </c>
      <c r="F825" s="172" t="str">
        <f t="shared" si="245"/>
        <v/>
      </c>
      <c r="G825" s="207" t="e">
        <f t="shared" si="246"/>
        <v>#VALUE!</v>
      </c>
      <c r="H825" s="176" t="str">
        <f t="shared" si="263"/>
        <v/>
      </c>
      <c r="I825" s="27" t="str">
        <f t="shared" si="247"/>
        <v>3,0</v>
      </c>
      <c r="J825" s="208">
        <v>3</v>
      </c>
      <c r="K825" s="24" t="s">
        <v>797</v>
      </c>
      <c r="L825" s="2">
        <f t="shared" si="248"/>
        <v>0</v>
      </c>
      <c r="M825" s="5">
        <f t="shared" si="249"/>
        <v>3</v>
      </c>
      <c r="N825" s="196">
        <f t="shared" si="250"/>
        <v>0</v>
      </c>
      <c r="O825" s="196">
        <f t="shared" si="251"/>
        <v>0</v>
      </c>
      <c r="P825" s="17" t="str">
        <f t="shared" si="252"/>
        <v/>
      </c>
      <c r="Q825" s="16" t="str">
        <f t="shared" si="253"/>
        <v>n/a</v>
      </c>
      <c r="R825" s="10" t="e">
        <f t="shared" si="254"/>
        <v>#VALUE!</v>
      </c>
      <c r="S825" s="25">
        <f t="shared" si="255"/>
        <v>0</v>
      </c>
      <c r="T825" s="11">
        <f t="shared" si="256"/>
        <v>0</v>
      </c>
      <c r="U825" s="12" t="str">
        <f t="shared" si="257"/>
        <v xml:space="preserve"> </v>
      </c>
      <c r="V825" s="13">
        <f t="shared" si="258"/>
        <v>0</v>
      </c>
      <c r="W825" s="53">
        <f t="shared" si="259"/>
        <v>0</v>
      </c>
      <c r="X825" s="54">
        <f t="shared" si="260"/>
        <v>0</v>
      </c>
      <c r="Y825" s="15" t="str">
        <f t="shared" si="261"/>
        <v>-</v>
      </c>
      <c r="Z825" s="54" t="s">
        <v>797</v>
      </c>
      <c r="AA825" s="12">
        <v>0</v>
      </c>
      <c r="AB825" s="54" t="s">
        <v>797</v>
      </c>
      <c r="AC825" s="12">
        <v>0</v>
      </c>
      <c r="AD825" s="54" t="s">
        <v>797</v>
      </c>
      <c r="AE825" s="12">
        <v>0</v>
      </c>
      <c r="AF825" s="54" t="s">
        <v>797</v>
      </c>
      <c r="AG825" s="12">
        <v>0</v>
      </c>
      <c r="AH825" s="54" t="s">
        <v>797</v>
      </c>
      <c r="AI825" s="12">
        <v>0</v>
      </c>
      <c r="AJ825" s="54" t="s">
        <v>797</v>
      </c>
      <c r="AK825" s="12">
        <v>0</v>
      </c>
      <c r="AL825" s="54" t="s">
        <v>797</v>
      </c>
      <c r="AM825" s="12">
        <v>0</v>
      </c>
      <c r="AN825" s="54" t="s">
        <v>797</v>
      </c>
      <c r="AO825" s="12">
        <v>0</v>
      </c>
      <c r="AP825" s="183" t="s">
        <v>896</v>
      </c>
      <c r="AQ825" s="194">
        <v>3</v>
      </c>
      <c r="AR825" s="195" t="s">
        <v>797</v>
      </c>
      <c r="AS825" s="180">
        <v>0</v>
      </c>
      <c r="AT825" s="181">
        <v>3</v>
      </c>
      <c r="AU825" s="188">
        <v>0</v>
      </c>
      <c r="AV825" s="188">
        <v>0</v>
      </c>
      <c r="AW825" s="188" t="s">
        <v>797</v>
      </c>
      <c r="AX825" s="95" t="s">
        <v>897</v>
      </c>
      <c r="AY825" s="96" t="e">
        <v>#VALUE!</v>
      </c>
      <c r="AZ825" s="97">
        <v>0</v>
      </c>
    </row>
    <row r="826" spans="3:52" s="166" customFormat="1" ht="15" customHeight="1" x14ac:dyDescent="0.25">
      <c r="C826" s="90">
        <f t="shared" si="262"/>
        <v>686</v>
      </c>
      <c r="D826" s="3" t="s">
        <v>748</v>
      </c>
      <c r="E826" s="225" t="str">
        <f>_xlfn.XLOOKUP(D826, '[1]Парный рейтинг'!$D$10:$D$826,'[1]Парный рейтинг'!$P$10:$P$826, "")</f>
        <v/>
      </c>
      <c r="F826" s="172" t="str">
        <f t="shared" si="245"/>
        <v/>
      </c>
      <c r="G826" s="207" t="e">
        <f t="shared" si="246"/>
        <v>#VALUE!</v>
      </c>
      <c r="H826" s="176" t="str">
        <f t="shared" si="263"/>
        <v/>
      </c>
      <c r="I826" s="27" t="str">
        <f t="shared" si="247"/>
        <v>3,0</v>
      </c>
      <c r="J826" s="208">
        <v>3</v>
      </c>
      <c r="K826" s="24" t="s">
        <v>797</v>
      </c>
      <c r="L826" s="2">
        <f t="shared" si="248"/>
        <v>0</v>
      </c>
      <c r="M826" s="5">
        <f t="shared" si="249"/>
        <v>3</v>
      </c>
      <c r="N826" s="196">
        <f t="shared" si="250"/>
        <v>0</v>
      </c>
      <c r="O826" s="196">
        <f t="shared" si="251"/>
        <v>0</v>
      </c>
      <c r="P826" s="17" t="str">
        <f t="shared" si="252"/>
        <v/>
      </c>
      <c r="Q826" s="16" t="str">
        <f t="shared" si="253"/>
        <v>n/a</v>
      </c>
      <c r="R826" s="10" t="e">
        <f t="shared" si="254"/>
        <v>#VALUE!</v>
      </c>
      <c r="S826" s="25">
        <f t="shared" si="255"/>
        <v>0</v>
      </c>
      <c r="T826" s="11">
        <f t="shared" si="256"/>
        <v>0</v>
      </c>
      <c r="U826" s="12" t="str">
        <f t="shared" si="257"/>
        <v xml:space="preserve"> </v>
      </c>
      <c r="V826" s="13">
        <f t="shared" si="258"/>
        <v>0</v>
      </c>
      <c r="W826" s="53">
        <f t="shared" si="259"/>
        <v>0</v>
      </c>
      <c r="X826" s="54">
        <f t="shared" si="260"/>
        <v>0</v>
      </c>
      <c r="Y826" s="15" t="str">
        <f t="shared" si="261"/>
        <v>-</v>
      </c>
      <c r="Z826" s="54" t="s">
        <v>797</v>
      </c>
      <c r="AA826" s="12">
        <v>0</v>
      </c>
      <c r="AB826" s="54" t="s">
        <v>797</v>
      </c>
      <c r="AC826" s="12">
        <v>0</v>
      </c>
      <c r="AD826" s="54" t="s">
        <v>797</v>
      </c>
      <c r="AE826" s="12">
        <v>0</v>
      </c>
      <c r="AF826" s="54" t="s">
        <v>797</v>
      </c>
      <c r="AG826" s="12">
        <v>0</v>
      </c>
      <c r="AH826" s="54" t="s">
        <v>797</v>
      </c>
      <c r="AI826" s="12">
        <v>0</v>
      </c>
      <c r="AJ826" s="54" t="s">
        <v>797</v>
      </c>
      <c r="AK826" s="12">
        <v>0</v>
      </c>
      <c r="AL826" s="54" t="s">
        <v>797</v>
      </c>
      <c r="AM826" s="12">
        <v>0</v>
      </c>
      <c r="AN826" s="54" t="s">
        <v>797</v>
      </c>
      <c r="AO826" s="12">
        <v>0</v>
      </c>
      <c r="AP826" s="183" t="s">
        <v>896</v>
      </c>
      <c r="AQ826" s="194">
        <v>3</v>
      </c>
      <c r="AR826" s="195" t="s">
        <v>797</v>
      </c>
      <c r="AS826" s="180">
        <v>0</v>
      </c>
      <c r="AT826" s="181">
        <v>3</v>
      </c>
      <c r="AU826" s="188">
        <v>0</v>
      </c>
      <c r="AV826" s="188">
        <v>0</v>
      </c>
      <c r="AW826" s="188" t="s">
        <v>797</v>
      </c>
      <c r="AX826" s="95" t="s">
        <v>897</v>
      </c>
      <c r="AY826" s="96" t="e">
        <v>#VALUE!</v>
      </c>
      <c r="AZ826" s="97">
        <v>0</v>
      </c>
    </row>
    <row r="827" spans="3:52" s="166" customFormat="1" x14ac:dyDescent="0.25">
      <c r="C827" s="90">
        <f t="shared" ref="C827:C833" si="264">C826+1</f>
        <v>687</v>
      </c>
      <c r="D827" s="3"/>
      <c r="E827" s="167"/>
      <c r="F827" s="172" t="str">
        <f t="shared" ref="F827:F833" si="265">IF(COUNTA(E827)&gt;0, E827, I827)</f>
        <v>3,0</v>
      </c>
      <c r="G827" s="207">
        <f t="shared" ref="G827:G833" si="266">LEFT(F827, FIND("*", F827&amp;"*")-1)*1</f>
        <v>3</v>
      </c>
      <c r="H827" s="176" t="str">
        <f t="shared" ref="H827:H833" si="267">IF(ISNUMBER(SEARCH("~*", F827)), "*", "")</f>
        <v/>
      </c>
      <c r="I827" s="27" t="str">
        <f t="shared" ref="I827:I833" si="268">TEXT(J827,"0,0") &amp; K827</f>
        <v>3,0</v>
      </c>
      <c r="J827" s="208">
        <v>3</v>
      </c>
      <c r="K827" s="24" t="s">
        <v>797</v>
      </c>
      <c r="L827" s="2">
        <f t="shared" ref="L827:L833" si="269">IF(S827&gt;0,1,0)</f>
        <v>0</v>
      </c>
      <c r="M827" s="5">
        <f t="shared" ref="M827:M833" si="270">IF(K827="",J827,J827+0.1)</f>
        <v>3</v>
      </c>
      <c r="N827" s="196">
        <f t="shared" ref="N827:N833" si="271">J827-AQ827</f>
        <v>0</v>
      </c>
      <c r="O827" s="196">
        <f t="shared" ref="O827:O833" si="272">IF(K827="",0,1)-IF(AR827="",0,1)</f>
        <v>0</v>
      </c>
      <c r="P827" s="17" t="str">
        <f t="shared" ref="P827:P833" si="273">_xlfn.TEXTJOIN(,TRUE,
  IF(N827&lt;&gt;0,IF(N827&gt;0,"+","–"),""),
  IF(N827&lt;&gt;0,TEXT(TRUNC(ABS(N827)/0.5)*0.5,"0,0"),""),
  IF(O827&lt;&gt;0,IF(O827&gt;0," +"," –"),""),
  IF(O827&lt;&gt;0,"*","")
)</f>
        <v/>
      </c>
      <c r="Q827" s="16" t="str">
        <f t="shared" ref="Q827:Q833" si="274">IF(S827 &gt; 0, Q826+1, "n/a")</f>
        <v>n/a</v>
      </c>
      <c r="R827" s="10" t="e">
        <f t="shared" ref="R827:R833" si="275">IF(AX827=0," ",IF(AX827-Q827=0," ",AX827-Q827))</f>
        <v>#VALUE!</v>
      </c>
      <c r="S827" s="25">
        <f t="shared" ref="S827:S833" si="276">AC827+AE827+AG827+AI827+AK827+AM827+AO827+AA827</f>
        <v>0</v>
      </c>
      <c r="T827" s="11">
        <f t="shared" ref="T827:T833" si="277">S827-AZ827</f>
        <v>0</v>
      </c>
      <c r="U827" s="12" t="str">
        <f t="shared" ref="U827:U833" si="278">IF(SUMIF(Z827:AO827,"&lt;0")&lt;&gt;0,SUMIF(Z827:AO827,"&lt;0")*(-1)," ")</f>
        <v xml:space="preserve"> </v>
      </c>
      <c r="V827" s="13">
        <f t="shared" ref="V827:V833" si="279">AC827+AE827+AG827+AI827+AK827+AM827+AO827+AA827</f>
        <v>0</v>
      </c>
      <c r="W827" s="53">
        <f t="shared" ref="W827:W833" si="280">V827-AZ827</f>
        <v>0</v>
      </c>
      <c r="X827" s="54">
        <f t="shared" ref="X827:X833" si="281">ROUNDUP(COUNTIF(Z827:AO827,"&gt; 0")/2,0)</f>
        <v>0</v>
      </c>
      <c r="Y827" s="15" t="str">
        <f t="shared" ref="Y827:Y833" si="282">IF(X827=0,"-",IF(X827-AZ827&gt;8,S827/(8+AZ827),S827/X827))</f>
        <v>-</v>
      </c>
      <c r="Z827" s="54" t="s">
        <v>797</v>
      </c>
      <c r="AA827" s="12">
        <v>0</v>
      </c>
      <c r="AB827" s="54" t="s">
        <v>797</v>
      </c>
      <c r="AC827" s="12">
        <v>0</v>
      </c>
      <c r="AD827" s="54" t="s">
        <v>797</v>
      </c>
      <c r="AE827" s="12">
        <v>0</v>
      </c>
      <c r="AF827" s="54" t="s">
        <v>797</v>
      </c>
      <c r="AG827" s="12">
        <v>0</v>
      </c>
      <c r="AH827" s="54" t="s">
        <v>797</v>
      </c>
      <c r="AI827" s="12">
        <v>0</v>
      </c>
      <c r="AJ827" s="54" t="s">
        <v>797</v>
      </c>
      <c r="AK827" s="12">
        <v>0</v>
      </c>
      <c r="AL827" s="54" t="s">
        <v>797</v>
      </c>
      <c r="AM827" s="12">
        <v>0</v>
      </c>
      <c r="AN827" s="54" t="s">
        <v>797</v>
      </c>
      <c r="AO827" s="12">
        <v>0</v>
      </c>
      <c r="AP827" s="183" t="s">
        <v>896</v>
      </c>
      <c r="AQ827" s="194">
        <v>3</v>
      </c>
      <c r="AR827" s="195" t="s">
        <v>797</v>
      </c>
      <c r="AS827" s="180">
        <v>0</v>
      </c>
      <c r="AT827" s="181">
        <v>3</v>
      </c>
      <c r="AU827" s="188">
        <v>0</v>
      </c>
      <c r="AV827" s="188">
        <v>0</v>
      </c>
      <c r="AW827" s="188"/>
      <c r="AX827" s="95" t="s">
        <v>897</v>
      </c>
      <c r="AY827" s="96" t="e">
        <v>#VALUE!</v>
      </c>
      <c r="AZ827" s="97">
        <v>0</v>
      </c>
    </row>
    <row r="828" spans="3:52" s="166" customFormat="1" x14ac:dyDescent="0.25">
      <c r="C828" s="90">
        <f t="shared" si="264"/>
        <v>688</v>
      </c>
      <c r="D828" s="3"/>
      <c r="E828" s="167"/>
      <c r="F828" s="172" t="str">
        <f t="shared" si="265"/>
        <v>3,0</v>
      </c>
      <c r="G828" s="207">
        <f t="shared" si="266"/>
        <v>3</v>
      </c>
      <c r="H828" s="176" t="str">
        <f t="shared" si="267"/>
        <v/>
      </c>
      <c r="I828" s="27" t="str">
        <f t="shared" si="268"/>
        <v>3,0</v>
      </c>
      <c r="J828" s="208">
        <v>3</v>
      </c>
      <c r="K828" s="24" t="s">
        <v>797</v>
      </c>
      <c r="L828" s="2">
        <f t="shared" si="269"/>
        <v>0</v>
      </c>
      <c r="M828" s="5">
        <f t="shared" si="270"/>
        <v>3</v>
      </c>
      <c r="N828" s="196">
        <f t="shared" si="271"/>
        <v>0</v>
      </c>
      <c r="O828" s="196">
        <f t="shared" si="272"/>
        <v>0</v>
      </c>
      <c r="P828" s="17" t="str">
        <f t="shared" si="273"/>
        <v/>
      </c>
      <c r="Q828" s="16" t="str">
        <f t="shared" si="274"/>
        <v>n/a</v>
      </c>
      <c r="R828" s="10" t="e">
        <f t="shared" si="275"/>
        <v>#VALUE!</v>
      </c>
      <c r="S828" s="25">
        <f t="shared" si="276"/>
        <v>0</v>
      </c>
      <c r="T828" s="11">
        <f t="shared" si="277"/>
        <v>0</v>
      </c>
      <c r="U828" s="12" t="str">
        <f t="shared" si="278"/>
        <v xml:space="preserve"> </v>
      </c>
      <c r="V828" s="13">
        <f t="shared" si="279"/>
        <v>0</v>
      </c>
      <c r="W828" s="53">
        <f t="shared" si="280"/>
        <v>0</v>
      </c>
      <c r="X828" s="54">
        <f t="shared" si="281"/>
        <v>0</v>
      </c>
      <c r="Y828" s="15" t="str">
        <f t="shared" si="282"/>
        <v>-</v>
      </c>
      <c r="Z828" s="54" t="s">
        <v>797</v>
      </c>
      <c r="AA828" s="12">
        <v>0</v>
      </c>
      <c r="AB828" s="54" t="s">
        <v>797</v>
      </c>
      <c r="AC828" s="12">
        <v>0</v>
      </c>
      <c r="AD828" s="54" t="s">
        <v>797</v>
      </c>
      <c r="AE828" s="12">
        <v>0</v>
      </c>
      <c r="AF828" s="54" t="s">
        <v>797</v>
      </c>
      <c r="AG828" s="12">
        <v>0</v>
      </c>
      <c r="AH828" s="54" t="s">
        <v>797</v>
      </c>
      <c r="AI828" s="12">
        <v>0</v>
      </c>
      <c r="AJ828" s="54" t="s">
        <v>797</v>
      </c>
      <c r="AK828" s="12">
        <v>0</v>
      </c>
      <c r="AL828" s="54" t="s">
        <v>797</v>
      </c>
      <c r="AM828" s="12">
        <v>0</v>
      </c>
      <c r="AN828" s="54" t="s">
        <v>797</v>
      </c>
      <c r="AO828" s="12">
        <v>0</v>
      </c>
      <c r="AP828" s="183" t="s">
        <v>896</v>
      </c>
      <c r="AQ828" s="194">
        <v>3</v>
      </c>
      <c r="AR828" s="195" t="s">
        <v>797</v>
      </c>
      <c r="AS828" s="180">
        <v>0</v>
      </c>
      <c r="AT828" s="181">
        <v>3</v>
      </c>
      <c r="AU828" s="188">
        <v>0</v>
      </c>
      <c r="AV828" s="188">
        <v>0</v>
      </c>
      <c r="AW828" s="188"/>
      <c r="AX828" s="95" t="s">
        <v>897</v>
      </c>
      <c r="AY828" s="96" t="e">
        <v>#VALUE!</v>
      </c>
      <c r="AZ828" s="97">
        <v>0</v>
      </c>
    </row>
    <row r="829" spans="3:52" s="166" customFormat="1" x14ac:dyDescent="0.25">
      <c r="C829" s="90">
        <f t="shared" si="264"/>
        <v>689</v>
      </c>
      <c r="D829" s="3"/>
      <c r="E829" s="167"/>
      <c r="F829" s="172" t="str">
        <f t="shared" si="265"/>
        <v>3,0</v>
      </c>
      <c r="G829" s="207">
        <f t="shared" si="266"/>
        <v>3</v>
      </c>
      <c r="H829" s="176" t="str">
        <f t="shared" si="267"/>
        <v/>
      </c>
      <c r="I829" s="27" t="str">
        <f t="shared" si="268"/>
        <v>3,0</v>
      </c>
      <c r="J829" s="208">
        <v>3</v>
      </c>
      <c r="K829" s="24" t="s">
        <v>797</v>
      </c>
      <c r="L829" s="2">
        <f t="shared" si="269"/>
        <v>0</v>
      </c>
      <c r="M829" s="5">
        <f t="shared" si="270"/>
        <v>3</v>
      </c>
      <c r="N829" s="196">
        <f t="shared" si="271"/>
        <v>0</v>
      </c>
      <c r="O829" s="196">
        <f t="shared" si="272"/>
        <v>0</v>
      </c>
      <c r="P829" s="17" t="str">
        <f t="shared" si="273"/>
        <v/>
      </c>
      <c r="Q829" s="16" t="str">
        <f t="shared" si="274"/>
        <v>n/a</v>
      </c>
      <c r="R829" s="10" t="e">
        <f t="shared" si="275"/>
        <v>#VALUE!</v>
      </c>
      <c r="S829" s="25">
        <f t="shared" si="276"/>
        <v>0</v>
      </c>
      <c r="T829" s="11">
        <f t="shared" si="277"/>
        <v>0</v>
      </c>
      <c r="U829" s="12" t="str">
        <f t="shared" si="278"/>
        <v xml:space="preserve"> </v>
      </c>
      <c r="V829" s="13">
        <f t="shared" si="279"/>
        <v>0</v>
      </c>
      <c r="W829" s="53">
        <f t="shared" si="280"/>
        <v>0</v>
      </c>
      <c r="X829" s="54">
        <f t="shared" si="281"/>
        <v>0</v>
      </c>
      <c r="Y829" s="15" t="str">
        <f t="shared" si="282"/>
        <v>-</v>
      </c>
      <c r="Z829" s="54" t="s">
        <v>797</v>
      </c>
      <c r="AA829" s="12">
        <v>0</v>
      </c>
      <c r="AB829" s="54" t="s">
        <v>797</v>
      </c>
      <c r="AC829" s="12">
        <v>0</v>
      </c>
      <c r="AD829" s="54" t="s">
        <v>797</v>
      </c>
      <c r="AE829" s="12">
        <v>0</v>
      </c>
      <c r="AF829" s="54" t="s">
        <v>797</v>
      </c>
      <c r="AG829" s="12">
        <v>0</v>
      </c>
      <c r="AH829" s="54" t="s">
        <v>797</v>
      </c>
      <c r="AI829" s="12">
        <v>0</v>
      </c>
      <c r="AJ829" s="54" t="s">
        <v>797</v>
      </c>
      <c r="AK829" s="12">
        <v>0</v>
      </c>
      <c r="AL829" s="54" t="s">
        <v>797</v>
      </c>
      <c r="AM829" s="12">
        <v>0</v>
      </c>
      <c r="AN829" s="54" t="s">
        <v>797</v>
      </c>
      <c r="AO829" s="12">
        <v>0</v>
      </c>
      <c r="AP829" s="183" t="s">
        <v>896</v>
      </c>
      <c r="AQ829" s="194">
        <v>3</v>
      </c>
      <c r="AR829" s="195" t="s">
        <v>797</v>
      </c>
      <c r="AS829" s="180">
        <v>0</v>
      </c>
      <c r="AT829" s="181">
        <v>3</v>
      </c>
      <c r="AU829" s="188">
        <v>0</v>
      </c>
      <c r="AV829" s="188">
        <v>0</v>
      </c>
      <c r="AW829" s="188"/>
      <c r="AX829" s="95" t="s">
        <v>897</v>
      </c>
      <c r="AY829" s="96" t="e">
        <v>#VALUE!</v>
      </c>
      <c r="AZ829" s="97">
        <v>0</v>
      </c>
    </row>
    <row r="830" spans="3:52" s="166" customFormat="1" x14ac:dyDescent="0.25">
      <c r="C830" s="90">
        <f t="shared" si="264"/>
        <v>690</v>
      </c>
      <c r="D830" s="3"/>
      <c r="E830" s="167"/>
      <c r="F830" s="172" t="str">
        <f t="shared" si="265"/>
        <v>3,0</v>
      </c>
      <c r="G830" s="207">
        <f t="shared" si="266"/>
        <v>3</v>
      </c>
      <c r="H830" s="176" t="str">
        <f t="shared" si="267"/>
        <v/>
      </c>
      <c r="I830" s="27" t="str">
        <f t="shared" si="268"/>
        <v>3,0</v>
      </c>
      <c r="J830" s="208">
        <v>3</v>
      </c>
      <c r="K830" s="24" t="s">
        <v>797</v>
      </c>
      <c r="L830" s="2">
        <f t="shared" si="269"/>
        <v>0</v>
      </c>
      <c r="M830" s="5">
        <f t="shared" si="270"/>
        <v>3</v>
      </c>
      <c r="N830" s="196">
        <f t="shared" si="271"/>
        <v>0</v>
      </c>
      <c r="O830" s="196">
        <f t="shared" si="272"/>
        <v>0</v>
      </c>
      <c r="P830" s="17" t="str">
        <f t="shared" si="273"/>
        <v/>
      </c>
      <c r="Q830" s="16" t="str">
        <f t="shared" si="274"/>
        <v>n/a</v>
      </c>
      <c r="R830" s="10" t="e">
        <f t="shared" si="275"/>
        <v>#VALUE!</v>
      </c>
      <c r="S830" s="25">
        <f t="shared" si="276"/>
        <v>0</v>
      </c>
      <c r="T830" s="11">
        <f t="shared" si="277"/>
        <v>0</v>
      </c>
      <c r="U830" s="12" t="str">
        <f t="shared" si="278"/>
        <v xml:space="preserve"> </v>
      </c>
      <c r="V830" s="13">
        <f t="shared" si="279"/>
        <v>0</v>
      </c>
      <c r="W830" s="53">
        <f t="shared" si="280"/>
        <v>0</v>
      </c>
      <c r="X830" s="54">
        <f t="shared" si="281"/>
        <v>0</v>
      </c>
      <c r="Y830" s="15" t="str">
        <f t="shared" si="282"/>
        <v>-</v>
      </c>
      <c r="Z830" s="54" t="s">
        <v>797</v>
      </c>
      <c r="AA830" s="12">
        <v>0</v>
      </c>
      <c r="AB830" s="54" t="s">
        <v>797</v>
      </c>
      <c r="AC830" s="12">
        <v>0</v>
      </c>
      <c r="AD830" s="54" t="s">
        <v>797</v>
      </c>
      <c r="AE830" s="12">
        <v>0</v>
      </c>
      <c r="AF830" s="54" t="s">
        <v>797</v>
      </c>
      <c r="AG830" s="12">
        <v>0</v>
      </c>
      <c r="AH830" s="54" t="s">
        <v>797</v>
      </c>
      <c r="AI830" s="12">
        <v>0</v>
      </c>
      <c r="AJ830" s="54" t="s">
        <v>797</v>
      </c>
      <c r="AK830" s="12">
        <v>0</v>
      </c>
      <c r="AL830" s="54" t="s">
        <v>797</v>
      </c>
      <c r="AM830" s="12">
        <v>0</v>
      </c>
      <c r="AN830" s="54" t="s">
        <v>797</v>
      </c>
      <c r="AO830" s="12">
        <v>0</v>
      </c>
      <c r="AP830" s="183" t="s">
        <v>896</v>
      </c>
      <c r="AQ830" s="194">
        <v>3</v>
      </c>
      <c r="AR830" s="195" t="s">
        <v>797</v>
      </c>
      <c r="AS830" s="180">
        <v>0</v>
      </c>
      <c r="AT830" s="181">
        <v>3</v>
      </c>
      <c r="AU830" s="188">
        <v>0</v>
      </c>
      <c r="AV830" s="188">
        <v>0</v>
      </c>
      <c r="AW830" s="188"/>
      <c r="AX830" s="95" t="s">
        <v>897</v>
      </c>
      <c r="AY830" s="96" t="e">
        <v>#VALUE!</v>
      </c>
      <c r="AZ830" s="97">
        <v>0</v>
      </c>
    </row>
    <row r="831" spans="3:52" s="166" customFormat="1" x14ac:dyDescent="0.25">
      <c r="C831" s="90">
        <f t="shared" si="264"/>
        <v>691</v>
      </c>
      <c r="D831" s="3"/>
      <c r="E831" s="167"/>
      <c r="F831" s="172" t="str">
        <f t="shared" si="265"/>
        <v>3,0</v>
      </c>
      <c r="G831" s="207">
        <f t="shared" si="266"/>
        <v>3</v>
      </c>
      <c r="H831" s="176" t="str">
        <f t="shared" si="267"/>
        <v/>
      </c>
      <c r="I831" s="27" t="str">
        <f t="shared" si="268"/>
        <v>3,0</v>
      </c>
      <c r="J831" s="208">
        <v>3</v>
      </c>
      <c r="K831" s="24" t="s">
        <v>797</v>
      </c>
      <c r="L831" s="2">
        <f t="shared" si="269"/>
        <v>0</v>
      </c>
      <c r="M831" s="5">
        <f t="shared" si="270"/>
        <v>3</v>
      </c>
      <c r="N831" s="196">
        <f t="shared" si="271"/>
        <v>0</v>
      </c>
      <c r="O831" s="196">
        <f t="shared" si="272"/>
        <v>0</v>
      </c>
      <c r="P831" s="17" t="str">
        <f t="shared" si="273"/>
        <v/>
      </c>
      <c r="Q831" s="16" t="str">
        <f t="shared" si="274"/>
        <v>n/a</v>
      </c>
      <c r="R831" s="10" t="e">
        <f t="shared" si="275"/>
        <v>#VALUE!</v>
      </c>
      <c r="S831" s="25">
        <f t="shared" si="276"/>
        <v>0</v>
      </c>
      <c r="T831" s="11">
        <f t="shared" si="277"/>
        <v>0</v>
      </c>
      <c r="U831" s="12" t="str">
        <f t="shared" si="278"/>
        <v xml:space="preserve"> </v>
      </c>
      <c r="V831" s="13">
        <f t="shared" si="279"/>
        <v>0</v>
      </c>
      <c r="W831" s="53">
        <f t="shared" si="280"/>
        <v>0</v>
      </c>
      <c r="X831" s="54">
        <f t="shared" si="281"/>
        <v>0</v>
      </c>
      <c r="Y831" s="15" t="str">
        <f t="shared" si="282"/>
        <v>-</v>
      </c>
      <c r="Z831" s="54" t="s">
        <v>797</v>
      </c>
      <c r="AA831" s="12">
        <v>0</v>
      </c>
      <c r="AB831" s="54" t="s">
        <v>797</v>
      </c>
      <c r="AC831" s="12">
        <v>0</v>
      </c>
      <c r="AD831" s="54" t="s">
        <v>797</v>
      </c>
      <c r="AE831" s="12">
        <v>0</v>
      </c>
      <c r="AF831" s="54" t="s">
        <v>797</v>
      </c>
      <c r="AG831" s="12">
        <v>0</v>
      </c>
      <c r="AH831" s="54" t="s">
        <v>797</v>
      </c>
      <c r="AI831" s="12">
        <v>0</v>
      </c>
      <c r="AJ831" s="54" t="s">
        <v>797</v>
      </c>
      <c r="AK831" s="12">
        <v>0</v>
      </c>
      <c r="AL831" s="54" t="s">
        <v>797</v>
      </c>
      <c r="AM831" s="12">
        <v>0</v>
      </c>
      <c r="AN831" s="54" t="s">
        <v>797</v>
      </c>
      <c r="AO831" s="12">
        <v>0</v>
      </c>
      <c r="AP831" s="183" t="s">
        <v>896</v>
      </c>
      <c r="AQ831" s="194">
        <v>3</v>
      </c>
      <c r="AR831" s="195" t="s">
        <v>797</v>
      </c>
      <c r="AS831" s="180">
        <v>0</v>
      </c>
      <c r="AT831" s="181">
        <v>3</v>
      </c>
      <c r="AU831" s="188">
        <v>0</v>
      </c>
      <c r="AV831" s="188">
        <v>0</v>
      </c>
      <c r="AW831" s="188"/>
      <c r="AX831" s="95" t="s">
        <v>897</v>
      </c>
      <c r="AY831" s="96" t="e">
        <v>#VALUE!</v>
      </c>
      <c r="AZ831" s="97">
        <v>0</v>
      </c>
    </row>
    <row r="832" spans="3:52" s="166" customFormat="1" x14ac:dyDescent="0.25">
      <c r="C832" s="90">
        <f t="shared" si="264"/>
        <v>692</v>
      </c>
      <c r="D832" s="3"/>
      <c r="E832" s="167"/>
      <c r="F832" s="172" t="str">
        <f t="shared" si="265"/>
        <v>3,0</v>
      </c>
      <c r="G832" s="207">
        <f t="shared" si="266"/>
        <v>3</v>
      </c>
      <c r="H832" s="176" t="str">
        <f t="shared" si="267"/>
        <v/>
      </c>
      <c r="I832" s="27" t="str">
        <f t="shared" si="268"/>
        <v>3,0</v>
      </c>
      <c r="J832" s="208">
        <v>3</v>
      </c>
      <c r="K832" s="24" t="s">
        <v>797</v>
      </c>
      <c r="L832" s="2">
        <f t="shared" si="269"/>
        <v>0</v>
      </c>
      <c r="M832" s="5">
        <f t="shared" si="270"/>
        <v>3</v>
      </c>
      <c r="N832" s="196">
        <f t="shared" si="271"/>
        <v>0</v>
      </c>
      <c r="O832" s="196">
        <f t="shared" si="272"/>
        <v>0</v>
      </c>
      <c r="P832" s="17" t="str">
        <f t="shared" si="273"/>
        <v/>
      </c>
      <c r="Q832" s="16" t="str">
        <f t="shared" si="274"/>
        <v>n/a</v>
      </c>
      <c r="R832" s="10" t="e">
        <f t="shared" si="275"/>
        <v>#VALUE!</v>
      </c>
      <c r="S832" s="25">
        <f t="shared" si="276"/>
        <v>0</v>
      </c>
      <c r="T832" s="11">
        <f t="shared" si="277"/>
        <v>0</v>
      </c>
      <c r="U832" s="12" t="str">
        <f t="shared" si="278"/>
        <v xml:space="preserve"> </v>
      </c>
      <c r="V832" s="13">
        <f t="shared" si="279"/>
        <v>0</v>
      </c>
      <c r="W832" s="53">
        <f t="shared" si="280"/>
        <v>0</v>
      </c>
      <c r="X832" s="54">
        <f t="shared" si="281"/>
        <v>0</v>
      </c>
      <c r="Y832" s="15" t="str">
        <f t="shared" si="282"/>
        <v>-</v>
      </c>
      <c r="Z832" s="54" t="s">
        <v>797</v>
      </c>
      <c r="AA832" s="12">
        <v>0</v>
      </c>
      <c r="AB832" s="54" t="s">
        <v>797</v>
      </c>
      <c r="AC832" s="12">
        <v>0</v>
      </c>
      <c r="AD832" s="54" t="s">
        <v>797</v>
      </c>
      <c r="AE832" s="12">
        <v>0</v>
      </c>
      <c r="AF832" s="54" t="s">
        <v>797</v>
      </c>
      <c r="AG832" s="12">
        <v>0</v>
      </c>
      <c r="AH832" s="54" t="s">
        <v>797</v>
      </c>
      <c r="AI832" s="12">
        <v>0</v>
      </c>
      <c r="AJ832" s="54" t="s">
        <v>797</v>
      </c>
      <c r="AK832" s="12">
        <v>0</v>
      </c>
      <c r="AL832" s="54" t="s">
        <v>797</v>
      </c>
      <c r="AM832" s="12">
        <v>0</v>
      </c>
      <c r="AN832" s="54" t="s">
        <v>797</v>
      </c>
      <c r="AO832" s="12">
        <v>0</v>
      </c>
      <c r="AP832" s="183" t="s">
        <v>896</v>
      </c>
      <c r="AQ832" s="194">
        <v>3</v>
      </c>
      <c r="AR832" s="195" t="s">
        <v>797</v>
      </c>
      <c r="AS832" s="180">
        <v>0</v>
      </c>
      <c r="AT832" s="181">
        <v>3</v>
      </c>
      <c r="AU832" s="188">
        <v>0</v>
      </c>
      <c r="AV832" s="188">
        <v>0</v>
      </c>
      <c r="AW832" s="188"/>
      <c r="AX832" s="95" t="s">
        <v>897</v>
      </c>
      <c r="AY832" s="96" t="e">
        <v>#VALUE!</v>
      </c>
      <c r="AZ832" s="97">
        <v>0</v>
      </c>
    </row>
    <row r="833" spans="1:52" s="166" customFormat="1" x14ac:dyDescent="0.25">
      <c r="C833" s="90">
        <f t="shared" si="264"/>
        <v>693</v>
      </c>
      <c r="D833" s="3"/>
      <c r="E833" s="167"/>
      <c r="F833" s="172" t="str">
        <f t="shared" si="265"/>
        <v>3,0</v>
      </c>
      <c r="G833" s="207">
        <f t="shared" si="266"/>
        <v>3</v>
      </c>
      <c r="H833" s="176" t="str">
        <f t="shared" si="267"/>
        <v/>
      </c>
      <c r="I833" s="27" t="str">
        <f t="shared" si="268"/>
        <v>3,0</v>
      </c>
      <c r="J833" s="208">
        <v>3</v>
      </c>
      <c r="K833" s="24" t="s">
        <v>797</v>
      </c>
      <c r="L833" s="2">
        <f t="shared" si="269"/>
        <v>0</v>
      </c>
      <c r="M833" s="5">
        <f t="shared" si="270"/>
        <v>3</v>
      </c>
      <c r="N833" s="196">
        <f t="shared" si="271"/>
        <v>0</v>
      </c>
      <c r="O833" s="196">
        <f t="shared" si="272"/>
        <v>0</v>
      </c>
      <c r="P833" s="17" t="str">
        <f t="shared" si="273"/>
        <v/>
      </c>
      <c r="Q833" s="16" t="str">
        <f t="shared" si="274"/>
        <v>n/a</v>
      </c>
      <c r="R833" s="10" t="e">
        <f t="shared" si="275"/>
        <v>#VALUE!</v>
      </c>
      <c r="S833" s="25">
        <f t="shared" si="276"/>
        <v>0</v>
      </c>
      <c r="T833" s="11">
        <f t="shared" si="277"/>
        <v>0</v>
      </c>
      <c r="U833" s="12" t="str">
        <f t="shared" si="278"/>
        <v xml:space="preserve"> </v>
      </c>
      <c r="V833" s="13">
        <f t="shared" si="279"/>
        <v>0</v>
      </c>
      <c r="W833" s="53">
        <f t="shared" si="280"/>
        <v>0</v>
      </c>
      <c r="X833" s="54">
        <f t="shared" si="281"/>
        <v>0</v>
      </c>
      <c r="Y833" s="15" t="str">
        <f t="shared" si="282"/>
        <v>-</v>
      </c>
      <c r="Z833" s="54" t="s">
        <v>797</v>
      </c>
      <c r="AA833" s="12">
        <v>0</v>
      </c>
      <c r="AB833" s="54" t="s">
        <v>797</v>
      </c>
      <c r="AC833" s="12">
        <v>0</v>
      </c>
      <c r="AD833" s="54" t="s">
        <v>797</v>
      </c>
      <c r="AE833" s="12">
        <v>0</v>
      </c>
      <c r="AF833" s="54" t="s">
        <v>797</v>
      </c>
      <c r="AG833" s="12">
        <v>0</v>
      </c>
      <c r="AH833" s="54" t="s">
        <v>797</v>
      </c>
      <c r="AI833" s="12">
        <v>0</v>
      </c>
      <c r="AJ833" s="54" t="s">
        <v>797</v>
      </c>
      <c r="AK833" s="12">
        <v>0</v>
      </c>
      <c r="AL833" s="54" t="s">
        <v>797</v>
      </c>
      <c r="AM833" s="12">
        <v>0</v>
      </c>
      <c r="AN833" s="54" t="s">
        <v>797</v>
      </c>
      <c r="AO833" s="12">
        <v>0</v>
      </c>
      <c r="AP833" s="183" t="s">
        <v>896</v>
      </c>
      <c r="AQ833" s="194">
        <v>3</v>
      </c>
      <c r="AR833" s="195" t="s">
        <v>797</v>
      </c>
      <c r="AS833" s="180">
        <v>0</v>
      </c>
      <c r="AT833" s="181">
        <v>3</v>
      </c>
      <c r="AU833" s="188">
        <v>0</v>
      </c>
      <c r="AV833" s="188">
        <v>0</v>
      </c>
      <c r="AW833" s="188"/>
      <c r="AX833" s="95" t="s">
        <v>897</v>
      </c>
      <c r="AY833" s="96" t="e">
        <v>#VALUE!</v>
      </c>
      <c r="AZ833" s="97">
        <v>0</v>
      </c>
    </row>
    <row r="834" spans="1:52" s="166" customFormat="1" x14ac:dyDescent="0.25">
      <c r="C834" s="90">
        <f t="shared" ref="C834" si="283">C833+1</f>
        <v>694</v>
      </c>
      <c r="D834" s="3"/>
      <c r="E834" s="167"/>
      <c r="F834" s="172" t="str">
        <f t="shared" ref="F834" si="284">IF(COUNTA(E834)&gt;0, E834, I834)</f>
        <v>3,0</v>
      </c>
      <c r="G834" s="207">
        <f t="shared" ref="G834:G839" si="285">LEFT(F834, FIND("*", F834&amp;"*")-1)*1</f>
        <v>3</v>
      </c>
      <c r="H834" s="176" t="str">
        <f t="shared" ref="H834" si="286">IF(ISNUMBER(SEARCH("~*", F834)), "*", "")</f>
        <v/>
      </c>
      <c r="I834" s="27" t="str">
        <f t="shared" ref="I834" si="287">TEXT(J834,"0,0") &amp; K834</f>
        <v>3,0</v>
      </c>
      <c r="J834" s="208">
        <v>3</v>
      </c>
      <c r="K834" s="24" t="s">
        <v>797</v>
      </c>
      <c r="L834" s="2">
        <f t="shared" ref="L834" si="288">IF(S834&gt;0,1,0)</f>
        <v>0</v>
      </c>
      <c r="M834" s="5">
        <f t="shared" ref="M834" si="289">IF(K834="",J834,J834+0.1)</f>
        <v>3</v>
      </c>
      <c r="N834" s="196">
        <f t="shared" ref="N834" si="290">J834-AQ834</f>
        <v>0</v>
      </c>
      <c r="O834" s="196">
        <f t="shared" ref="O834" si="291">IF(K834="",0,1)-IF(AR834="",0,1)</f>
        <v>0</v>
      </c>
      <c r="P834" s="17" t="str">
        <f t="shared" ref="P834" si="292">_xlfn.TEXTJOIN(,TRUE,
  IF(N834&lt;&gt;0,IF(N834&gt;0,"+","–"),""),
  IF(N834&lt;&gt;0,TEXT(TRUNC(ABS(N834)/0.5)*0.5,"0,0"),""),
  IF(O834&lt;&gt;0,IF(O834&gt;0," +"," –"),""),
  IF(O834&lt;&gt;0,"*","")
)</f>
        <v/>
      </c>
      <c r="Q834" s="16" t="str">
        <f t="shared" ref="Q834:Q839" si="293">IF(S834 &gt; 0, Q833+1, "n/a")</f>
        <v>n/a</v>
      </c>
      <c r="R834" s="10" t="e">
        <f t="shared" ref="R834:R839" si="294">IF(AX834=0," ",IF(AX834-Q834=0," ",AX834-Q834))</f>
        <v>#VALUE!</v>
      </c>
      <c r="S834" s="25">
        <f t="shared" ref="S834:S839" si="295">AC834+AE834+AG834+AI834+AK834+AM834+AO834+AA834</f>
        <v>0</v>
      </c>
      <c r="T834" s="11">
        <f t="shared" ref="T834:T839" si="296">S834-AZ834</f>
        <v>0</v>
      </c>
      <c r="U834" s="12" t="str">
        <f t="shared" ref="U834:U839" si="297">IF(SUMIF(Z834:AO834,"&lt;0")&lt;&gt;0,SUMIF(Z834:AO834,"&lt;0")*(-1)," ")</f>
        <v xml:space="preserve"> </v>
      </c>
      <c r="V834" s="13">
        <f t="shared" ref="V834:V839" si="298">AC834+AE834+AG834+AI834+AK834+AM834+AO834+AA834</f>
        <v>0</v>
      </c>
      <c r="W834" s="53">
        <f t="shared" ref="W834:W839" si="299">V834-AZ834</f>
        <v>0</v>
      </c>
      <c r="X834" s="54">
        <f t="shared" ref="X834:X839" si="300">ROUNDUP(COUNTIF(Z834:AO834,"&gt; 0")/2,0)</f>
        <v>0</v>
      </c>
      <c r="Y834" s="15" t="str">
        <f t="shared" ref="Y834" si="301">IF(X834=0,"-",IF(X834-AZ834&gt;8,S834/(8+AZ834),S834/X834))</f>
        <v>-</v>
      </c>
      <c r="Z834" s="54" t="s">
        <v>797</v>
      </c>
      <c r="AA834" s="12">
        <v>0</v>
      </c>
      <c r="AB834" s="54" t="s">
        <v>797</v>
      </c>
      <c r="AC834" s="12">
        <v>0</v>
      </c>
      <c r="AD834" s="54" t="s">
        <v>797</v>
      </c>
      <c r="AE834" s="12">
        <v>0</v>
      </c>
      <c r="AF834" s="54" t="s">
        <v>797</v>
      </c>
      <c r="AG834" s="12">
        <v>0</v>
      </c>
      <c r="AH834" s="54" t="s">
        <v>797</v>
      </c>
      <c r="AI834" s="12">
        <v>0</v>
      </c>
      <c r="AJ834" s="54" t="s">
        <v>797</v>
      </c>
      <c r="AK834" s="12">
        <v>0</v>
      </c>
      <c r="AL834" s="54" t="s">
        <v>797</v>
      </c>
      <c r="AM834" s="12">
        <v>0</v>
      </c>
      <c r="AN834" s="54" t="s">
        <v>797</v>
      </c>
      <c r="AO834" s="12">
        <v>0</v>
      </c>
      <c r="AP834" s="183" t="s">
        <v>896</v>
      </c>
      <c r="AQ834" s="194">
        <v>3</v>
      </c>
      <c r="AR834" s="195" t="s">
        <v>797</v>
      </c>
      <c r="AS834" s="180">
        <v>0</v>
      </c>
      <c r="AT834" s="181">
        <v>3</v>
      </c>
      <c r="AU834" s="188">
        <v>0</v>
      </c>
      <c r="AV834" s="188">
        <v>0</v>
      </c>
      <c r="AW834" s="188"/>
      <c r="AX834" s="95" t="s">
        <v>897</v>
      </c>
      <c r="AY834" s="96" t="e">
        <v>#VALUE!</v>
      </c>
      <c r="AZ834" s="97">
        <v>0</v>
      </c>
    </row>
    <row r="835" spans="1:52" s="166" customFormat="1" x14ac:dyDescent="0.25">
      <c r="C835" s="90">
        <f t="shared" ref="C835:C839" si="302">C834+1</f>
        <v>695</v>
      </c>
      <c r="D835" s="3"/>
      <c r="E835" s="167"/>
      <c r="F835" s="172" t="str">
        <f t="shared" ref="F835:F839" si="303">IF(COUNTA(E835)&gt;0, E835, I835)</f>
        <v>3,0</v>
      </c>
      <c r="G835" s="207">
        <f t="shared" si="285"/>
        <v>3</v>
      </c>
      <c r="H835" s="176" t="str">
        <f t="shared" ref="H835:H839" si="304">IF(ISNUMBER(SEARCH("~*", F835)), "*", "")</f>
        <v/>
      </c>
      <c r="I835" s="27" t="str">
        <f t="shared" ref="I835:I839" si="305">TEXT(J835,"0,0") &amp; K835</f>
        <v>3,0</v>
      </c>
      <c r="J835" s="208">
        <v>3</v>
      </c>
      <c r="K835" s="24" t="s">
        <v>797</v>
      </c>
      <c r="L835" s="2">
        <f t="shared" ref="L835:L839" si="306">IF(S835&gt;0,1,0)</f>
        <v>0</v>
      </c>
      <c r="M835" s="5">
        <f t="shared" ref="M835:M839" si="307">IF(K835="",J835,J835+0.1)</f>
        <v>3</v>
      </c>
      <c r="N835" s="196">
        <f t="shared" ref="N835:N839" si="308">J835-AQ835</f>
        <v>0</v>
      </c>
      <c r="O835" s="196">
        <f t="shared" ref="O835:O839" si="309">IF(K835="",0,1)-IF(AR835="",0,1)</f>
        <v>0</v>
      </c>
      <c r="P835" s="17" t="str">
        <f t="shared" ref="P835:P839" si="310">_xlfn.TEXTJOIN(,TRUE,
  IF(N835&lt;&gt;0,IF(N835&gt;0,"+","–"),""),
  IF(N835&lt;&gt;0,TEXT(TRUNC(ABS(N835)/0.5)*0.5,"0,0"),""),
  IF(O835&lt;&gt;0,IF(O835&gt;0," +"," –"),""),
  IF(O835&lt;&gt;0,"*","")
)</f>
        <v/>
      </c>
      <c r="Q835" s="16" t="str">
        <f t="shared" si="293"/>
        <v>n/a</v>
      </c>
      <c r="R835" s="10" t="e">
        <f t="shared" si="294"/>
        <v>#VALUE!</v>
      </c>
      <c r="S835" s="25">
        <f t="shared" si="295"/>
        <v>0</v>
      </c>
      <c r="T835" s="11">
        <f t="shared" si="296"/>
        <v>0</v>
      </c>
      <c r="U835" s="12" t="str">
        <f t="shared" si="297"/>
        <v xml:space="preserve"> </v>
      </c>
      <c r="V835" s="13">
        <f t="shared" si="298"/>
        <v>0</v>
      </c>
      <c r="W835" s="53">
        <f t="shared" si="299"/>
        <v>0</v>
      </c>
      <c r="X835" s="54">
        <f t="shared" si="300"/>
        <v>0</v>
      </c>
      <c r="Y835" s="15" t="str">
        <f t="shared" ref="Y835:Y839" si="311">IF(X835=0,"-",IF(X835-AZ835&gt;8,S835/(8+AZ835),S835/X835))</f>
        <v>-</v>
      </c>
      <c r="Z835" s="54" t="s">
        <v>797</v>
      </c>
      <c r="AA835" s="12">
        <v>0</v>
      </c>
      <c r="AB835" s="54" t="s">
        <v>797</v>
      </c>
      <c r="AC835" s="12">
        <v>0</v>
      </c>
      <c r="AD835" s="54" t="s">
        <v>797</v>
      </c>
      <c r="AE835" s="12">
        <v>0</v>
      </c>
      <c r="AF835" s="54" t="s">
        <v>797</v>
      </c>
      <c r="AG835" s="12">
        <v>0</v>
      </c>
      <c r="AH835" s="54" t="s">
        <v>797</v>
      </c>
      <c r="AI835" s="12">
        <v>0</v>
      </c>
      <c r="AJ835" s="54" t="s">
        <v>797</v>
      </c>
      <c r="AK835" s="12">
        <v>0</v>
      </c>
      <c r="AL835" s="54" t="s">
        <v>797</v>
      </c>
      <c r="AM835" s="12">
        <v>0</v>
      </c>
      <c r="AN835" s="54" t="s">
        <v>797</v>
      </c>
      <c r="AO835" s="12">
        <v>0</v>
      </c>
      <c r="AP835" s="183" t="s">
        <v>896</v>
      </c>
      <c r="AQ835" s="194">
        <v>3</v>
      </c>
      <c r="AR835" s="195" t="s">
        <v>797</v>
      </c>
      <c r="AS835" s="180">
        <v>0</v>
      </c>
      <c r="AT835" s="181">
        <v>3</v>
      </c>
      <c r="AU835" s="188">
        <v>0</v>
      </c>
      <c r="AV835" s="188">
        <v>0</v>
      </c>
      <c r="AW835" s="188"/>
      <c r="AX835" s="95" t="s">
        <v>897</v>
      </c>
      <c r="AY835" s="96" t="e">
        <v>#VALUE!</v>
      </c>
      <c r="AZ835" s="97">
        <v>0</v>
      </c>
    </row>
    <row r="836" spans="1:52" s="166" customFormat="1" x14ac:dyDescent="0.25">
      <c r="C836" s="90">
        <f t="shared" si="302"/>
        <v>696</v>
      </c>
      <c r="D836" s="3"/>
      <c r="E836" s="167"/>
      <c r="F836" s="172" t="str">
        <f t="shared" si="303"/>
        <v>3,0</v>
      </c>
      <c r="G836" s="207">
        <f t="shared" si="285"/>
        <v>3</v>
      </c>
      <c r="H836" s="176" t="str">
        <f t="shared" si="304"/>
        <v/>
      </c>
      <c r="I836" s="27" t="str">
        <f t="shared" si="305"/>
        <v>3,0</v>
      </c>
      <c r="J836" s="208">
        <v>3</v>
      </c>
      <c r="K836" s="24" t="s">
        <v>797</v>
      </c>
      <c r="L836" s="2">
        <f t="shared" si="306"/>
        <v>0</v>
      </c>
      <c r="M836" s="5">
        <f t="shared" si="307"/>
        <v>3</v>
      </c>
      <c r="N836" s="196">
        <f t="shared" si="308"/>
        <v>0</v>
      </c>
      <c r="O836" s="196">
        <f t="shared" si="309"/>
        <v>0</v>
      </c>
      <c r="P836" s="17" t="str">
        <f t="shared" si="310"/>
        <v/>
      </c>
      <c r="Q836" s="16" t="str">
        <f t="shared" si="293"/>
        <v>n/a</v>
      </c>
      <c r="R836" s="10" t="e">
        <f t="shared" si="294"/>
        <v>#VALUE!</v>
      </c>
      <c r="S836" s="25">
        <f t="shared" si="295"/>
        <v>0</v>
      </c>
      <c r="T836" s="11">
        <f t="shared" si="296"/>
        <v>0</v>
      </c>
      <c r="U836" s="12" t="str">
        <f t="shared" si="297"/>
        <v xml:space="preserve"> </v>
      </c>
      <c r="V836" s="13">
        <f t="shared" si="298"/>
        <v>0</v>
      </c>
      <c r="W836" s="53">
        <f t="shared" si="299"/>
        <v>0</v>
      </c>
      <c r="X836" s="54">
        <f t="shared" si="300"/>
        <v>0</v>
      </c>
      <c r="Y836" s="15" t="str">
        <f t="shared" si="311"/>
        <v>-</v>
      </c>
      <c r="Z836" s="54" t="s">
        <v>797</v>
      </c>
      <c r="AA836" s="12">
        <v>0</v>
      </c>
      <c r="AB836" s="54" t="s">
        <v>797</v>
      </c>
      <c r="AC836" s="12">
        <v>0</v>
      </c>
      <c r="AD836" s="54" t="s">
        <v>797</v>
      </c>
      <c r="AE836" s="12">
        <v>0</v>
      </c>
      <c r="AF836" s="54" t="s">
        <v>797</v>
      </c>
      <c r="AG836" s="12">
        <v>0</v>
      </c>
      <c r="AH836" s="54" t="s">
        <v>797</v>
      </c>
      <c r="AI836" s="12">
        <v>0</v>
      </c>
      <c r="AJ836" s="54" t="s">
        <v>797</v>
      </c>
      <c r="AK836" s="12">
        <v>0</v>
      </c>
      <c r="AL836" s="54" t="s">
        <v>797</v>
      </c>
      <c r="AM836" s="12">
        <v>0</v>
      </c>
      <c r="AN836" s="54" t="s">
        <v>797</v>
      </c>
      <c r="AO836" s="12">
        <v>0</v>
      </c>
      <c r="AP836" s="183" t="s">
        <v>896</v>
      </c>
      <c r="AQ836" s="194">
        <v>3</v>
      </c>
      <c r="AR836" s="195" t="s">
        <v>797</v>
      </c>
      <c r="AS836" s="180">
        <v>0</v>
      </c>
      <c r="AT836" s="181">
        <v>3</v>
      </c>
      <c r="AU836" s="188">
        <v>0</v>
      </c>
      <c r="AV836" s="188">
        <v>0</v>
      </c>
      <c r="AW836" s="188"/>
      <c r="AX836" s="95" t="s">
        <v>897</v>
      </c>
      <c r="AY836" s="96" t="e">
        <v>#VALUE!</v>
      </c>
      <c r="AZ836" s="97">
        <v>0</v>
      </c>
    </row>
    <row r="837" spans="1:52" s="166" customFormat="1" x14ac:dyDescent="0.25">
      <c r="C837" s="90">
        <f t="shared" si="302"/>
        <v>697</v>
      </c>
      <c r="D837" s="3"/>
      <c r="E837" s="167"/>
      <c r="F837" s="172" t="str">
        <f t="shared" si="303"/>
        <v>3,0</v>
      </c>
      <c r="G837" s="207">
        <f t="shared" si="285"/>
        <v>3</v>
      </c>
      <c r="H837" s="176" t="str">
        <f t="shared" si="304"/>
        <v/>
      </c>
      <c r="I837" s="27" t="str">
        <f t="shared" si="305"/>
        <v>3,0</v>
      </c>
      <c r="J837" s="208">
        <v>3</v>
      </c>
      <c r="K837" s="24" t="s">
        <v>797</v>
      </c>
      <c r="L837" s="2">
        <f t="shared" si="306"/>
        <v>0</v>
      </c>
      <c r="M837" s="5">
        <f t="shared" si="307"/>
        <v>3</v>
      </c>
      <c r="N837" s="196">
        <f t="shared" si="308"/>
        <v>0</v>
      </c>
      <c r="O837" s="196">
        <f t="shared" si="309"/>
        <v>0</v>
      </c>
      <c r="P837" s="17" t="str">
        <f t="shared" si="310"/>
        <v/>
      </c>
      <c r="Q837" s="16" t="str">
        <f t="shared" si="293"/>
        <v>n/a</v>
      </c>
      <c r="R837" s="10" t="e">
        <f t="shared" si="294"/>
        <v>#VALUE!</v>
      </c>
      <c r="S837" s="25">
        <f t="shared" si="295"/>
        <v>0</v>
      </c>
      <c r="T837" s="11">
        <f t="shared" si="296"/>
        <v>0</v>
      </c>
      <c r="U837" s="12" t="str">
        <f t="shared" si="297"/>
        <v xml:space="preserve"> </v>
      </c>
      <c r="V837" s="13">
        <f t="shared" si="298"/>
        <v>0</v>
      </c>
      <c r="W837" s="53">
        <f t="shared" si="299"/>
        <v>0</v>
      </c>
      <c r="X837" s="54">
        <f t="shared" si="300"/>
        <v>0</v>
      </c>
      <c r="Y837" s="15" t="str">
        <f t="shared" si="311"/>
        <v>-</v>
      </c>
      <c r="Z837" s="54" t="s">
        <v>797</v>
      </c>
      <c r="AA837" s="12">
        <v>0</v>
      </c>
      <c r="AB837" s="54" t="s">
        <v>797</v>
      </c>
      <c r="AC837" s="12">
        <v>0</v>
      </c>
      <c r="AD837" s="54" t="s">
        <v>797</v>
      </c>
      <c r="AE837" s="12">
        <v>0</v>
      </c>
      <c r="AF837" s="54" t="s">
        <v>797</v>
      </c>
      <c r="AG837" s="12">
        <v>0</v>
      </c>
      <c r="AH837" s="54" t="s">
        <v>797</v>
      </c>
      <c r="AI837" s="12">
        <v>0</v>
      </c>
      <c r="AJ837" s="54" t="s">
        <v>797</v>
      </c>
      <c r="AK837" s="12">
        <v>0</v>
      </c>
      <c r="AL837" s="54" t="s">
        <v>797</v>
      </c>
      <c r="AM837" s="12">
        <v>0</v>
      </c>
      <c r="AN837" s="54" t="s">
        <v>797</v>
      </c>
      <c r="AO837" s="12">
        <v>0</v>
      </c>
      <c r="AP837" s="183" t="s">
        <v>896</v>
      </c>
      <c r="AQ837" s="194">
        <v>3</v>
      </c>
      <c r="AR837" s="195" t="s">
        <v>797</v>
      </c>
      <c r="AS837" s="180">
        <v>0</v>
      </c>
      <c r="AT837" s="181">
        <v>3</v>
      </c>
      <c r="AU837" s="188">
        <v>0</v>
      </c>
      <c r="AV837" s="188">
        <v>0</v>
      </c>
      <c r="AW837" s="188"/>
      <c r="AX837" s="95" t="s">
        <v>897</v>
      </c>
      <c r="AY837" s="96" t="e">
        <v>#VALUE!</v>
      </c>
      <c r="AZ837" s="97">
        <v>0</v>
      </c>
    </row>
    <row r="838" spans="1:52" s="166" customFormat="1" x14ac:dyDescent="0.25">
      <c r="C838" s="90">
        <f t="shared" si="302"/>
        <v>698</v>
      </c>
      <c r="D838" s="3"/>
      <c r="E838" s="167"/>
      <c r="F838" s="172" t="str">
        <f t="shared" si="303"/>
        <v>3,0</v>
      </c>
      <c r="G838" s="207">
        <f t="shared" si="285"/>
        <v>3</v>
      </c>
      <c r="H838" s="176" t="str">
        <f t="shared" si="304"/>
        <v/>
      </c>
      <c r="I838" s="27" t="str">
        <f t="shared" si="305"/>
        <v>3,0</v>
      </c>
      <c r="J838" s="208">
        <v>3</v>
      </c>
      <c r="K838" s="24" t="s">
        <v>797</v>
      </c>
      <c r="L838" s="2">
        <f t="shared" si="306"/>
        <v>0</v>
      </c>
      <c r="M838" s="5">
        <f t="shared" si="307"/>
        <v>3</v>
      </c>
      <c r="N838" s="196">
        <f t="shared" si="308"/>
        <v>0</v>
      </c>
      <c r="O838" s="196">
        <f t="shared" si="309"/>
        <v>0</v>
      </c>
      <c r="P838" s="17" t="str">
        <f t="shared" si="310"/>
        <v/>
      </c>
      <c r="Q838" s="16" t="str">
        <f t="shared" si="293"/>
        <v>n/a</v>
      </c>
      <c r="R838" s="10" t="e">
        <f t="shared" si="294"/>
        <v>#VALUE!</v>
      </c>
      <c r="S838" s="25">
        <f t="shared" si="295"/>
        <v>0</v>
      </c>
      <c r="T838" s="11">
        <f t="shared" si="296"/>
        <v>0</v>
      </c>
      <c r="U838" s="12" t="str">
        <f t="shared" si="297"/>
        <v xml:space="preserve"> </v>
      </c>
      <c r="V838" s="13">
        <f t="shared" si="298"/>
        <v>0</v>
      </c>
      <c r="W838" s="53">
        <f t="shared" si="299"/>
        <v>0</v>
      </c>
      <c r="X838" s="54">
        <f t="shared" si="300"/>
        <v>0</v>
      </c>
      <c r="Y838" s="15" t="str">
        <f t="shared" si="311"/>
        <v>-</v>
      </c>
      <c r="Z838" s="54" t="s">
        <v>797</v>
      </c>
      <c r="AA838" s="12">
        <v>0</v>
      </c>
      <c r="AB838" s="54" t="s">
        <v>797</v>
      </c>
      <c r="AC838" s="12">
        <v>0</v>
      </c>
      <c r="AD838" s="54" t="s">
        <v>797</v>
      </c>
      <c r="AE838" s="12">
        <v>0</v>
      </c>
      <c r="AF838" s="54" t="s">
        <v>797</v>
      </c>
      <c r="AG838" s="12">
        <v>0</v>
      </c>
      <c r="AH838" s="54" t="s">
        <v>797</v>
      </c>
      <c r="AI838" s="12">
        <v>0</v>
      </c>
      <c r="AJ838" s="54" t="s">
        <v>797</v>
      </c>
      <c r="AK838" s="12">
        <v>0</v>
      </c>
      <c r="AL838" s="54" t="s">
        <v>797</v>
      </c>
      <c r="AM838" s="12">
        <v>0</v>
      </c>
      <c r="AN838" s="54" t="s">
        <v>797</v>
      </c>
      <c r="AO838" s="12">
        <v>0</v>
      </c>
      <c r="AP838" s="183" t="s">
        <v>896</v>
      </c>
      <c r="AQ838" s="194">
        <v>3</v>
      </c>
      <c r="AR838" s="195" t="s">
        <v>797</v>
      </c>
      <c r="AS838" s="180">
        <v>0</v>
      </c>
      <c r="AT838" s="181">
        <v>3</v>
      </c>
      <c r="AU838" s="188">
        <v>0</v>
      </c>
      <c r="AV838" s="188">
        <v>0</v>
      </c>
      <c r="AW838" s="188"/>
      <c r="AX838" s="95" t="s">
        <v>897</v>
      </c>
      <c r="AY838" s="96" t="e">
        <v>#VALUE!</v>
      </c>
      <c r="AZ838" s="97">
        <v>0</v>
      </c>
    </row>
    <row r="839" spans="1:52" s="166" customFormat="1" x14ac:dyDescent="0.25">
      <c r="C839" s="90">
        <f t="shared" si="302"/>
        <v>699</v>
      </c>
      <c r="D839" s="3"/>
      <c r="E839" s="167"/>
      <c r="F839" s="172" t="str">
        <f t="shared" si="303"/>
        <v>3,0</v>
      </c>
      <c r="G839" s="207">
        <f t="shared" si="285"/>
        <v>3</v>
      </c>
      <c r="H839" s="176" t="str">
        <f t="shared" si="304"/>
        <v/>
      </c>
      <c r="I839" s="27" t="str">
        <f t="shared" si="305"/>
        <v>3,0</v>
      </c>
      <c r="J839" s="208">
        <v>3</v>
      </c>
      <c r="K839" s="24" t="s">
        <v>797</v>
      </c>
      <c r="L839" s="2">
        <f t="shared" si="306"/>
        <v>0</v>
      </c>
      <c r="M839" s="5">
        <f t="shared" si="307"/>
        <v>3</v>
      </c>
      <c r="N839" s="196">
        <f t="shared" si="308"/>
        <v>3</v>
      </c>
      <c r="O839" s="196">
        <f t="shared" si="309"/>
        <v>-1</v>
      </c>
      <c r="P839" s="17" t="str">
        <f t="shared" si="310"/>
        <v>+3,0 –*</v>
      </c>
      <c r="Q839" s="16" t="str">
        <f t="shared" si="293"/>
        <v>n/a</v>
      </c>
      <c r="R839" s="10" t="e">
        <f t="shared" si="294"/>
        <v>#VALUE!</v>
      </c>
      <c r="S839" s="25">
        <f t="shared" si="295"/>
        <v>0</v>
      </c>
      <c r="T839" s="11">
        <f t="shared" si="296"/>
        <v>0</v>
      </c>
      <c r="U839" s="12" t="str">
        <f t="shared" si="297"/>
        <v xml:space="preserve"> </v>
      </c>
      <c r="V839" s="13">
        <f t="shared" si="298"/>
        <v>0</v>
      </c>
      <c r="W839" s="53">
        <f t="shared" si="299"/>
        <v>0</v>
      </c>
      <c r="X839" s="54">
        <f t="shared" si="300"/>
        <v>0</v>
      </c>
      <c r="Y839" s="15" t="str">
        <f t="shared" si="311"/>
        <v>-</v>
      </c>
      <c r="Z839" s="54" t="s">
        <v>797</v>
      </c>
      <c r="AA839" s="12">
        <v>0</v>
      </c>
      <c r="AB839" s="54" t="s">
        <v>797</v>
      </c>
      <c r="AC839" s="12">
        <v>0</v>
      </c>
      <c r="AD839" s="54" t="s">
        <v>797</v>
      </c>
      <c r="AE839" s="12">
        <v>0</v>
      </c>
      <c r="AF839" s="54" t="s">
        <v>797</v>
      </c>
      <c r="AG839" s="12">
        <v>0</v>
      </c>
      <c r="AH839" s="54" t="s">
        <v>797</v>
      </c>
      <c r="AI839" s="12">
        <v>0</v>
      </c>
      <c r="AJ839" s="54" t="s">
        <v>797</v>
      </c>
      <c r="AK839" s="12">
        <v>0</v>
      </c>
      <c r="AL839" s="54" t="s">
        <v>797</v>
      </c>
      <c r="AM839" s="12">
        <v>0</v>
      </c>
      <c r="AN839" s="54" t="s">
        <v>797</v>
      </c>
      <c r="AO839" s="12">
        <v>0</v>
      </c>
      <c r="AP839" s="183">
        <v>0</v>
      </c>
      <c r="AQ839" s="194">
        <v>0</v>
      </c>
      <c r="AR839" s="195">
        <v>0</v>
      </c>
      <c r="AS839" s="180">
        <v>0</v>
      </c>
      <c r="AT839" s="181">
        <v>3</v>
      </c>
      <c r="AU839" s="188">
        <v>0</v>
      </c>
      <c r="AV839" s="188">
        <v>0</v>
      </c>
      <c r="AW839" s="188"/>
      <c r="AX839" s="95" t="s">
        <v>897</v>
      </c>
      <c r="AY839" s="96" t="e">
        <v>#VALUE!</v>
      </c>
      <c r="AZ839" s="97">
        <v>0</v>
      </c>
    </row>
    <row r="840" spans="1:52" ht="15.75" thickBot="1" x14ac:dyDescent="0.3">
      <c r="A840" s="147"/>
      <c r="C840" s="148" t="s">
        <v>902</v>
      </c>
      <c r="D840" s="149"/>
      <c r="E840" s="168"/>
      <c r="F840" s="173"/>
      <c r="G840" s="207"/>
      <c r="H840" s="177"/>
      <c r="I840" s="174"/>
      <c r="J840" s="209"/>
      <c r="K840" s="150"/>
      <c r="L840" s="151"/>
      <c r="M840" s="189"/>
      <c r="N840" s="210"/>
      <c r="O840" s="210"/>
      <c r="P840" s="171"/>
      <c r="Q840" s="152"/>
      <c r="R840" s="153"/>
      <c r="S840" s="154"/>
      <c r="T840" s="155"/>
      <c r="U840" s="156"/>
      <c r="V840" s="157"/>
      <c r="W840" s="158"/>
      <c r="X840" s="159"/>
      <c r="Y840" s="160"/>
      <c r="Z840" s="159" t="str">
        <f>IFERROR(VLOOKUP($D840,'Ласт турнир'!B$2:E$129,2,FALSE),"")</f>
        <v/>
      </c>
      <c r="AA840" s="156">
        <f>IFERROR(VLOOKUP($D840,'Ласт турнир'!B$2:E$129,3,FALSE),0)</f>
        <v>0</v>
      </c>
      <c r="AB840" s="159" t="str">
        <f>IFERROR(VLOOKUP($D840,'Ласт турнир'!B$2:E$129,2,FALSE),"")</f>
        <v/>
      </c>
      <c r="AC840" s="156">
        <f>IFERROR(VLOOKUP($D840,'Ласт турнир'!B$2:E$129,3,FALSE),0)</f>
        <v>0</v>
      </c>
      <c r="AD840" s="159" t="str">
        <f>IFERROR(VLOOKUP($D840,'Ласт турнир'!B$2:E$129,2,FALSE),"")</f>
        <v/>
      </c>
      <c r="AE840" s="156">
        <f>IFERROR(VLOOKUP($D840,'Ласт турнир'!B$2:E$129,3,FALSE),0)</f>
        <v>0</v>
      </c>
      <c r="AF840" s="159" t="str">
        <f>IFERROR(VLOOKUP($D840,'Ласт турнир'!B$2:E$129,2,FALSE),"")</f>
        <v/>
      </c>
      <c r="AG840" s="156">
        <f>IFERROR(VLOOKUP($D840,'Ласт турнир'!B$2:E$129,3,FALSE),0)</f>
        <v>0</v>
      </c>
      <c r="AH840" s="159" t="str">
        <f>IFERROR(VLOOKUP($D840,'Ласт турнир'!B$2:E$129,2,FALSE),"")</f>
        <v/>
      </c>
      <c r="AI840" s="156">
        <f>IFERROR(VLOOKUP($D840,'Ласт турнир'!B$2:E$129,3,FALSE),0)</f>
        <v>0</v>
      </c>
      <c r="AJ840" s="159" t="str">
        <f>IFERROR(VLOOKUP($D840,'Ласт турнир'!B$2:E$129,2,FALSE),"")</f>
        <v/>
      </c>
      <c r="AK840" s="156">
        <f>IFERROR(VLOOKUP($D840,'Ласт турнир'!B$2:E$129,3,FALSE),0)</f>
        <v>0</v>
      </c>
      <c r="AL840" s="159" t="str">
        <f>IFERROR(VLOOKUP($D840,'Ласт турнир'!B$2:E$129,2,FALSE),"")</f>
        <v/>
      </c>
      <c r="AM840" s="156">
        <f>IFERROR(VLOOKUP($D840,'Ласт турнир'!B$2:E$129,3,FALSE),0)</f>
        <v>0</v>
      </c>
      <c r="AN840" s="159" t="str">
        <f>IFERROR(VLOOKUP($D840,'Ласт турнир'!B$2:E$129,2,FALSE),"")</f>
        <v/>
      </c>
      <c r="AO840" s="156">
        <f>IFERROR(VLOOKUP($D840,'Ласт турнир'!B$2:E$129,3,FALSE),0)</f>
        <v>0</v>
      </c>
      <c r="AP840" s="183" t="str">
        <f t="shared" ref="AP840" si="312">TEXT(AQ840,"0,0") &amp; AR840</f>
        <v>3,0</v>
      </c>
      <c r="AQ840" s="194">
        <v>3</v>
      </c>
      <c r="AR840" s="195" t="s">
        <v>797</v>
      </c>
      <c r="AS840" s="180">
        <v>0</v>
      </c>
      <c r="AT840" s="181">
        <f t="shared" ref="AT840" si="313">IF(AR840="",AQ840,AQ840+0.1)</f>
        <v>3</v>
      </c>
      <c r="AU840" s="188"/>
      <c r="AV840" s="188"/>
      <c r="AW840" s="188"/>
      <c r="AX840" s="95"/>
      <c r="AY840" s="96" t="str">
        <f t="shared" ref="AY840" si="314">IF(HR840=0," ",IF(HR840-AX840=0," ",HR840-AX840))</f>
        <v xml:space="preserve"> </v>
      </c>
      <c r="AZ840" s="97"/>
    </row>
    <row r="841" spans="1:52" ht="30.75" customHeight="1" thickBot="1" x14ac:dyDescent="0.3">
      <c r="C841" s="236" t="s">
        <v>811</v>
      </c>
      <c r="D841" s="237"/>
      <c r="E841" s="237"/>
      <c r="F841" s="237"/>
      <c r="G841" s="237"/>
      <c r="H841" s="237"/>
      <c r="I841" s="238"/>
      <c r="J841" s="238"/>
      <c r="K841" s="238"/>
      <c r="L841" s="238"/>
      <c r="M841" s="238"/>
      <c r="N841" s="238"/>
      <c r="O841" s="238"/>
      <c r="P841" s="238"/>
      <c r="Q841" s="238"/>
      <c r="R841" s="238"/>
      <c r="S841" s="238"/>
      <c r="T841" s="238"/>
      <c r="U841" s="238"/>
      <c r="V841" s="238"/>
      <c r="W841" s="238"/>
      <c r="X841" s="238"/>
      <c r="Y841" s="239"/>
      <c r="Z841" s="131"/>
      <c r="AA841" s="138"/>
      <c r="AB841" s="131"/>
      <c r="AC841" s="138"/>
      <c r="AD841" s="131"/>
      <c r="AE841" s="138"/>
      <c r="AF841" s="131"/>
      <c r="AG841" s="138"/>
      <c r="AH841" s="131"/>
      <c r="AI841" s="138"/>
      <c r="AJ841" s="131"/>
      <c r="AK841" s="138"/>
      <c r="AL841" s="131"/>
      <c r="AM841" s="138"/>
      <c r="AN841" s="131"/>
      <c r="AO841" s="138"/>
      <c r="AP841" s="178"/>
      <c r="AQ841" s="178"/>
      <c r="AR841" s="178"/>
      <c r="AS841" s="178"/>
      <c r="AT841" s="178"/>
      <c r="AU841" s="178"/>
      <c r="AV841" s="178"/>
      <c r="AW841" s="178"/>
      <c r="AX841"/>
      <c r="AY841"/>
      <c r="AZ841"/>
    </row>
    <row r="842" spans="1:52" ht="15.75" thickBot="1" x14ac:dyDescent="0.3">
      <c r="C842" s="91">
        <v>1</v>
      </c>
      <c r="D842" s="30" t="s">
        <v>766</v>
      </c>
      <c r="E842" s="112"/>
      <c r="F842" s="173"/>
      <c r="G842" s="212"/>
      <c r="H842" s="173"/>
      <c r="I842" s="27" t="str">
        <f t="shared" ref="I842:I846" si="315">TEXT(J842,"0,0") &amp; K842</f>
        <v>6,0</v>
      </c>
      <c r="J842" s="31">
        <v>6</v>
      </c>
      <c r="K842" s="111" t="s">
        <v>797</v>
      </c>
      <c r="L842" s="201">
        <f t="shared" ref="L842:L846" si="316">IF(S842&gt;0,1,0)</f>
        <v>0</v>
      </c>
      <c r="M842" s="200">
        <f t="shared" ref="M842:M846" si="317">IF(K842="",J842,J842+0.1)</f>
        <v>6</v>
      </c>
      <c r="N842" s="202">
        <f t="shared" ref="N842:N846" si="318">J842-AQ842</f>
        <v>0</v>
      </c>
      <c r="O842" s="202">
        <f t="shared" ref="O842:O846" si="319">IF(K842="",0,1)-IF(AR842="",0,1)</f>
        <v>0</v>
      </c>
      <c r="P842" s="17" t="str">
        <f t="shared" ref="P842:P846" si="320">_xlfn.TEXTJOIN(,TRUE,
  IF(N842&lt;&gt;0,IF(N842&gt;0,"+","–"),""),
  IF(N842&lt;&gt;0,TEXT(TRUNC(ABS(N842)/0.5)*0.5,"0,0"),""),
  IF(O842&lt;&gt;0,IF(O842&gt;0," +"," –"),""),
  IF(O842&lt;&gt;0,"*","")
)</f>
        <v/>
      </c>
      <c r="Q842" s="32"/>
      <c r="R842" s="33" t="str">
        <f>IF(HI842=0," ",IF(HI842-Q842=0," ",HI842-Q842))</f>
        <v xml:space="preserve"> </v>
      </c>
      <c r="S842" s="113"/>
      <c r="T842" s="35"/>
      <c r="U842" s="114" t="str">
        <f>IF(SUMIF(BC842:HH842,"&lt;0")&lt;&gt;0,SUMIF(BC842:HH842,"&lt;0")*(-1)," ")</f>
        <v xml:space="preserve"> </v>
      </c>
      <c r="V842" s="115">
        <f>BD842+BF842+BH842+BJ842+BL842+BN842+BP842+BR842+BT842+BV842+BX842+BZ842+CB842+CD842+CF842+CH842+CJ842+CL842+CN842+CP842+CR842+CT842+CV842+CX842+CZ842+DB842+DD842+DF842+DH842+DJ842+DL842+DN842+DP842+DR842+DT842+DV842+DX842+DZ842+EB842+ED842+EF842+EH842+EJ842+EL842+EN842+EP842+ER842+ET842+EV842+EX842+EZ842+FB842+FD842+FF842+FH842+FJ842+FL842+FN842+FP842+FR842+FT842+FV842+FX842+FZ842+GB842+GD842+GF842+GH842+GJ842+GL842+GN842+GP842+GR842+GT842+GV842+GX842+GZ842+HB842+HD842+HF842+HH842</f>
        <v>0</v>
      </c>
      <c r="W842" s="35">
        <f>V842-HQ842</f>
        <v>0</v>
      </c>
      <c r="X842" s="36"/>
      <c r="Y842" s="116"/>
      <c r="Z842" s="116"/>
      <c r="AA842" s="37"/>
      <c r="AB842" s="116"/>
      <c r="AC842" s="37"/>
      <c r="AD842" s="116"/>
      <c r="AE842" s="37"/>
      <c r="AF842" s="116"/>
      <c r="AG842" s="37"/>
      <c r="AH842" s="116"/>
      <c r="AI842" s="37"/>
      <c r="AJ842" s="116"/>
      <c r="AK842" s="37"/>
      <c r="AL842" s="116"/>
      <c r="AM842" s="37"/>
      <c r="AN842" s="116"/>
      <c r="AO842" s="37"/>
      <c r="AP842" s="112" t="e">
        <f>TEXT(#REF!,"0,0") &amp;#REF!</f>
        <v>#REF!</v>
      </c>
      <c r="AQ842" s="31">
        <v>6</v>
      </c>
      <c r="AR842" s="111" t="s">
        <v>797</v>
      </c>
      <c r="AS842" s="111" t="e">
        <f>IF(#REF!="",AN842,AN842+0.1)</f>
        <v>#REF!</v>
      </c>
      <c r="AT842" s="31" t="e">
        <f>IF(#REF!="",#REF!,#REF!+0.1)</f>
        <v>#REF!</v>
      </c>
      <c r="AX842" s="107"/>
      <c r="AY842" s="10" t="str">
        <f>IF(HR842=0," ",IF(HR842-AX842=0," ",HR842-AX842))</f>
        <v xml:space="preserve"> </v>
      </c>
      <c r="AZ842" s="25"/>
    </row>
    <row r="843" spans="1:52" x14ac:dyDescent="0.25">
      <c r="C843" s="92">
        <f>C842+1</f>
        <v>2</v>
      </c>
      <c r="D843" s="4" t="s">
        <v>795</v>
      </c>
      <c r="E843" s="99"/>
      <c r="F843" s="173"/>
      <c r="G843" s="212"/>
      <c r="H843" s="173"/>
      <c r="I843" s="27" t="str">
        <f t="shared" si="315"/>
        <v>5,0</v>
      </c>
      <c r="J843" s="6">
        <v>5</v>
      </c>
      <c r="K843" s="1" t="s">
        <v>797</v>
      </c>
      <c r="L843" s="201">
        <f t="shared" si="316"/>
        <v>0</v>
      </c>
      <c r="M843" s="200">
        <f t="shared" si="317"/>
        <v>5</v>
      </c>
      <c r="N843" s="202">
        <f t="shared" si="318"/>
        <v>0</v>
      </c>
      <c r="O843" s="202">
        <f t="shared" si="319"/>
        <v>0</v>
      </c>
      <c r="P843" s="17" t="str">
        <f t="shared" si="320"/>
        <v/>
      </c>
      <c r="Q843" s="16"/>
      <c r="R843" s="100" t="str">
        <f>IF(HI843=0," ",IF(HI843-Q843=0," ",HI843-Q843))</f>
        <v xml:space="preserve"> </v>
      </c>
      <c r="S843" s="101"/>
      <c r="T843" s="102"/>
      <c r="U843" s="103" t="str">
        <f>IF(SUMIF(BC843:HH843,"&lt;0")&lt;&gt;0,SUMIF(BC843:HH843,"&lt;0")*(-1)," ")</f>
        <v xml:space="preserve"> </v>
      </c>
      <c r="V843" s="104">
        <f>BD843+BF843+BH843+BJ843+BL843+BN843+BP843+BR843+BT843+BV843+BX843+BZ843+CB843+CD843+CF843+CH843+CJ843+CL843+CN843+CP843+CR843+CT843+CV843+CX843+CZ843+DB843+DD843+DF843+DH843+DJ843+DL843+DN843+DP843+DR843+DT843+DV843+DX843+DZ843+EB843+ED843+EF843+EH843+EJ843+EL843+EN843+EP843+ER843+ET843+EV843+EX843+EZ843+FB843+FD843+FF843+FH843+FJ843+FL843+FN843+FP843+FR843+FT843+FV843+FX843+FZ843+GB843+GD843+GF843+GH843+GJ843+GL843+GN843+GP843+GR843+GT843+GV843+GX843+GZ843+HB843+HD843+HF843+HH843</f>
        <v>0</v>
      </c>
      <c r="W843" s="102">
        <f>V843-HQ843</f>
        <v>0</v>
      </c>
      <c r="X843" s="105"/>
      <c r="Y843" s="106"/>
      <c r="Z843" s="106"/>
      <c r="AA843" s="117"/>
      <c r="AB843" s="106"/>
      <c r="AC843" s="117"/>
      <c r="AD843" s="106"/>
      <c r="AE843" s="117"/>
      <c r="AF843" s="106"/>
      <c r="AG843" s="117"/>
      <c r="AH843" s="106"/>
      <c r="AI843" s="117"/>
      <c r="AJ843" s="106"/>
      <c r="AK843" s="117"/>
      <c r="AL843" s="106"/>
      <c r="AM843" s="117"/>
      <c r="AN843" s="106"/>
      <c r="AO843" s="117"/>
      <c r="AP843" s="99" t="e">
        <f>TEXT(#REF!,"0,0") &amp;#REF!</f>
        <v>#REF!</v>
      </c>
      <c r="AQ843" s="6">
        <v>5</v>
      </c>
      <c r="AR843" s="1" t="s">
        <v>797</v>
      </c>
      <c r="AS843" s="1" t="e">
        <f>IF(#REF!="",AN843,AN843+0.1)</f>
        <v>#REF!</v>
      </c>
      <c r="AT843" s="6" t="e">
        <f>IF(#REF!="",#REF!,#REF!+0.1)</f>
        <v>#REF!</v>
      </c>
      <c r="AX843" s="108"/>
      <c r="AY843" s="33" t="str">
        <f>IF(HR843=0," ",IF(HR843-AX843=0," ",HR843-AX843))</f>
        <v xml:space="preserve"> </v>
      </c>
      <c r="AZ843" s="34"/>
    </row>
    <row r="844" spans="1:52" x14ac:dyDescent="0.25">
      <c r="C844" s="92">
        <f t="shared" ref="C844:C846" si="321">C843+1</f>
        <v>3</v>
      </c>
      <c r="D844" s="4" t="s">
        <v>773</v>
      </c>
      <c r="E844" s="99"/>
      <c r="F844" s="173"/>
      <c r="G844" s="212"/>
      <c r="H844" s="173"/>
      <c r="I844" s="27" t="str">
        <f t="shared" si="315"/>
        <v>5,0</v>
      </c>
      <c r="J844" s="6">
        <v>5</v>
      </c>
      <c r="K844" s="1" t="s">
        <v>797</v>
      </c>
      <c r="L844" s="201">
        <f t="shared" si="316"/>
        <v>0</v>
      </c>
      <c r="M844" s="200">
        <f t="shared" si="317"/>
        <v>5</v>
      </c>
      <c r="N844" s="202">
        <f t="shared" si="318"/>
        <v>0</v>
      </c>
      <c r="O844" s="202">
        <f t="shared" si="319"/>
        <v>0</v>
      </c>
      <c r="P844" s="17" t="str">
        <f t="shared" si="320"/>
        <v/>
      </c>
      <c r="Q844" s="16"/>
      <c r="R844" s="100" t="str">
        <f>IF(HI844=0," ",IF(HI844-Q844=0," ",HI844-Q844))</f>
        <v xml:space="preserve"> </v>
      </c>
      <c r="S844" s="101"/>
      <c r="T844" s="102"/>
      <c r="U844" s="103" t="str">
        <f>IF(SUMIF(BC844:HH844,"&lt;0")&lt;&gt;0,SUMIF(BC844:HH844,"&lt;0")*(-1)," ")</f>
        <v xml:space="preserve"> </v>
      </c>
      <c r="V844" s="104">
        <f>BD844+BF844+BH844+BJ844+BL844+BN844+BP844+BR844+BT844+BV844+BX844+BZ844+CB844+CD844+CF844+CH844+CJ844+CL844+CN844+CP844+CR844+CT844+CV844+CX844+CZ844+DB844+DD844+DF844+DH844+DJ844+DL844+DN844+DP844+DR844+DT844+DV844+DX844+DZ844+EB844+ED844+EF844+EH844+EJ844+EL844+EN844+EP844+ER844+ET844+EV844+EX844+EZ844+FB844+FD844+FF844+FH844+FJ844+FL844+FN844+FP844+FR844+FT844+FV844+FX844+FZ844+GB844+GD844+GF844+GH844+GJ844+GL844+GN844+GP844+GR844+GT844+GV844+GX844+GZ844+HB844+HD844+HF844+HH844</f>
        <v>0</v>
      </c>
      <c r="W844" s="102">
        <f>V844-HQ844</f>
        <v>0</v>
      </c>
      <c r="X844" s="105"/>
      <c r="Y844" s="106"/>
      <c r="Z844" s="106"/>
      <c r="AA844" s="117"/>
      <c r="AB844" s="106"/>
      <c r="AC844" s="117"/>
      <c r="AD844" s="106"/>
      <c r="AE844" s="117"/>
      <c r="AF844" s="106"/>
      <c r="AG844" s="117"/>
      <c r="AH844" s="106"/>
      <c r="AI844" s="117"/>
      <c r="AJ844" s="106"/>
      <c r="AK844" s="117"/>
      <c r="AL844" s="106"/>
      <c r="AM844" s="117"/>
      <c r="AN844" s="106"/>
      <c r="AO844" s="117"/>
      <c r="AP844" s="99" t="e">
        <f>TEXT(#REF!,"0,0") &amp;#REF!</f>
        <v>#REF!</v>
      </c>
      <c r="AQ844" s="6">
        <v>5</v>
      </c>
      <c r="AR844" s="1" t="s">
        <v>797</v>
      </c>
      <c r="AS844" s="1" t="e">
        <f>IF(#REF!="",AN844,AN844+0.1)</f>
        <v>#REF!</v>
      </c>
      <c r="AT844" s="6" t="e">
        <f>IF(#REF!="",#REF!,#REF!+0.1)</f>
        <v>#REF!</v>
      </c>
      <c r="AX844" s="109"/>
      <c r="AY844" s="10" t="str">
        <f>IF(HR844=0," ",IF(HR844-AX844=0," ",HR844-AX844))</f>
        <v xml:space="preserve"> </v>
      </c>
      <c r="AZ844" s="25"/>
    </row>
    <row r="845" spans="1:52" x14ac:dyDescent="0.25">
      <c r="C845" s="92">
        <f t="shared" si="321"/>
        <v>4</v>
      </c>
      <c r="D845" s="4" t="s">
        <v>810</v>
      </c>
      <c r="E845" s="99"/>
      <c r="F845" s="173"/>
      <c r="G845" s="212"/>
      <c r="H845" s="173"/>
      <c r="I845" s="27" t="str">
        <f t="shared" si="315"/>
        <v>4,0</v>
      </c>
      <c r="J845" s="6">
        <v>4</v>
      </c>
      <c r="K845" s="1"/>
      <c r="L845" s="201">
        <f t="shared" si="316"/>
        <v>0</v>
      </c>
      <c r="M845" s="200">
        <f t="shared" si="317"/>
        <v>4</v>
      </c>
      <c r="N845" s="202">
        <f t="shared" si="318"/>
        <v>0</v>
      </c>
      <c r="O845" s="202">
        <f t="shared" si="319"/>
        <v>0</v>
      </c>
      <c r="P845" s="17" t="str">
        <f t="shared" si="320"/>
        <v/>
      </c>
      <c r="Q845" s="16"/>
      <c r="R845" s="100"/>
      <c r="S845" s="101"/>
      <c r="T845" s="102"/>
      <c r="U845" s="103"/>
      <c r="V845" s="104"/>
      <c r="W845" s="102"/>
      <c r="X845" s="105"/>
      <c r="Y845" s="106"/>
      <c r="Z845" s="106"/>
      <c r="AA845" s="117"/>
      <c r="AB845" s="106"/>
      <c r="AC845" s="117"/>
      <c r="AD845" s="106"/>
      <c r="AE845" s="117"/>
      <c r="AF845" s="106"/>
      <c r="AG845" s="117"/>
      <c r="AH845" s="106"/>
      <c r="AI845" s="117"/>
      <c r="AJ845" s="106"/>
      <c r="AK845" s="117"/>
      <c r="AL845" s="106"/>
      <c r="AM845" s="117"/>
      <c r="AN845" s="106"/>
      <c r="AO845" s="117"/>
      <c r="AP845" s="99" t="e">
        <f>TEXT(#REF!,"0,0") &amp;#REF!</f>
        <v>#REF!</v>
      </c>
      <c r="AQ845" s="6">
        <v>4</v>
      </c>
      <c r="AR845" s="1"/>
      <c r="AS845" s="1" t="e">
        <f>IF(#REF!="",AN845,AN845+0.1)</f>
        <v>#REF!</v>
      </c>
      <c r="AT845" s="6" t="e">
        <f>IF(#REF!="",#REF!,#REF!+0.1)</f>
        <v>#REF!</v>
      </c>
      <c r="AX845" s="109"/>
      <c r="AY845" s="10"/>
      <c r="AZ845" s="25"/>
    </row>
    <row r="846" spans="1:52" ht="15.75" thickBot="1" x14ac:dyDescent="0.3">
      <c r="C846" s="93">
        <f t="shared" si="321"/>
        <v>5</v>
      </c>
      <c r="D846" s="38" t="s">
        <v>796</v>
      </c>
      <c r="E846" s="119"/>
      <c r="F846" s="213"/>
      <c r="G846" s="214"/>
      <c r="H846" s="213"/>
      <c r="I846" s="41" t="str">
        <f t="shared" si="315"/>
        <v>3,5</v>
      </c>
      <c r="J846" s="39">
        <v>3.5</v>
      </c>
      <c r="K846" s="118" t="s">
        <v>797</v>
      </c>
      <c r="L846" s="42">
        <f t="shared" si="316"/>
        <v>0</v>
      </c>
      <c r="M846" s="190">
        <f t="shared" si="317"/>
        <v>3.5</v>
      </c>
      <c r="N846" s="215">
        <f t="shared" si="318"/>
        <v>0</v>
      </c>
      <c r="O846" s="215">
        <f t="shared" si="319"/>
        <v>0</v>
      </c>
      <c r="P846" s="120" t="str">
        <f t="shared" si="320"/>
        <v/>
      </c>
      <c r="Q846" s="43"/>
      <c r="R846" s="121" t="str">
        <f>IF(HI846=0," ",IF(HI846-Q846=0," ",HI846-Q846))</f>
        <v xml:space="preserve"> </v>
      </c>
      <c r="S846" s="122"/>
      <c r="T846" s="123"/>
      <c r="U846" s="124" t="str">
        <f>IF(SUMIF(BC846:HH846,"&lt;0")&lt;&gt;0,SUMIF(BC846:HH846,"&lt;0")*(-1)," ")</f>
        <v xml:space="preserve"> </v>
      </c>
      <c r="V846" s="125">
        <f>BD846+BF846+BH846+BJ846+BL846+BN846+BP846+BR846+BT846+BV846+BX846+BZ846+CB846+CD846+CF846+CH846+CJ846+CL846+CN846+CP846+CR846+CT846+CV846+CX846+CZ846+DB846+DD846+DF846+DH846+DJ846+DL846+DN846+DP846+DR846+DT846+DV846+DX846+DZ846+EB846+ED846+EF846+EH846+EJ846+EL846+EN846+EP846+ER846+ET846+EV846+EX846+EZ846+FB846+FD846+FF846+FH846+FJ846+FL846+FN846+FP846+FR846+FT846+FV846+FX846+FZ846+GB846+GD846+GF846+GH846+GJ846+GL846+GN846+GP846+GR846+GT846+GV846+GX846+GZ846+HB846+HD846+HF846+HH846</f>
        <v>0</v>
      </c>
      <c r="W846" s="123">
        <f>V846-HQ846</f>
        <v>0</v>
      </c>
      <c r="X846" s="126"/>
      <c r="Y846" s="127"/>
      <c r="Z846" s="127"/>
      <c r="AA846" s="128"/>
      <c r="AB846" s="127"/>
      <c r="AC846" s="128"/>
      <c r="AD846" s="127"/>
      <c r="AE846" s="128"/>
      <c r="AF846" s="127"/>
      <c r="AG846" s="128"/>
      <c r="AH846" s="127"/>
      <c r="AI846" s="128"/>
      <c r="AJ846" s="127"/>
      <c r="AK846" s="128"/>
      <c r="AL846" s="127"/>
      <c r="AM846" s="128"/>
      <c r="AN846" s="127"/>
      <c r="AO846" s="128"/>
      <c r="AP846" s="119" t="e">
        <f>TEXT(#REF!,"0,0") &amp;#REF!</f>
        <v>#REF!</v>
      </c>
      <c r="AQ846" s="39">
        <v>3.5</v>
      </c>
      <c r="AR846" s="118" t="s">
        <v>797</v>
      </c>
      <c r="AS846" s="118" t="e">
        <f>IF(#REF!="",AN846,AN846+0.1)</f>
        <v>#REF!</v>
      </c>
      <c r="AT846" s="39" t="e">
        <f>IF(#REF!="",#REF!,#REF!+0.1)</f>
        <v>#REF!</v>
      </c>
      <c r="AX846" s="110"/>
      <c r="AY846" s="44" t="str">
        <f>IF(HR846=0," ",IF(HR846-AX846=0," ",HR846-AX846))</f>
        <v xml:space="preserve"> </v>
      </c>
      <c r="AZ846" s="45"/>
    </row>
    <row r="847" spans="1:52" ht="15.75" thickBot="1" x14ac:dyDescent="0.3">
      <c r="C847" s="130"/>
      <c r="D847" s="211"/>
      <c r="E847" s="134"/>
      <c r="I847" s="134"/>
      <c r="J847" s="132"/>
      <c r="K847" s="133"/>
      <c r="L847" s="133"/>
      <c r="M847" s="132"/>
      <c r="Q847" s="136"/>
      <c r="R847" s="135"/>
      <c r="S847" s="137"/>
      <c r="T847" s="135"/>
      <c r="U847" s="135"/>
      <c r="V847" s="135"/>
      <c r="W847" s="135"/>
      <c r="X847" s="135"/>
      <c r="Y847" s="135"/>
      <c r="Z847" s="135"/>
      <c r="AA847" s="135"/>
      <c r="AB847" s="135"/>
      <c r="AC847" s="135"/>
      <c r="AD847" s="135"/>
      <c r="AE847" s="135"/>
      <c r="AF847" s="135"/>
      <c r="AG847" s="135"/>
      <c r="AH847" s="135"/>
      <c r="AI847" s="135"/>
      <c r="AJ847" s="135"/>
      <c r="AK847" s="135"/>
      <c r="AL847" s="135"/>
      <c r="AM847" s="135"/>
      <c r="AN847" s="135"/>
      <c r="AO847" s="135"/>
      <c r="AP847" s="134"/>
      <c r="AQ847" s="132"/>
      <c r="AR847" s="133"/>
      <c r="AS847" s="133"/>
      <c r="AT847" s="132"/>
      <c r="AX847" s="22"/>
      <c r="AY847" s="21"/>
      <c r="AZ847" s="23"/>
    </row>
    <row r="848" spans="1:52" ht="30.75" customHeight="1" thickBot="1" x14ac:dyDescent="0.3">
      <c r="C848" s="236" t="s">
        <v>812</v>
      </c>
      <c r="D848" s="237"/>
      <c r="E848" s="237"/>
      <c r="F848" s="237"/>
      <c r="G848" s="237"/>
      <c r="H848" s="237"/>
      <c r="I848" s="238"/>
      <c r="J848" s="238"/>
      <c r="K848" s="238"/>
      <c r="L848" s="238"/>
      <c r="M848" s="238"/>
      <c r="N848" s="238"/>
      <c r="O848" s="238"/>
      <c r="P848" s="238"/>
      <c r="Q848" s="238"/>
      <c r="R848" s="238"/>
      <c r="S848" s="238"/>
      <c r="T848" s="238"/>
      <c r="U848" s="238"/>
      <c r="V848" s="238"/>
      <c r="W848" s="238"/>
      <c r="X848" s="238"/>
      <c r="Y848" s="239"/>
      <c r="Z848" s="139"/>
      <c r="AA848" s="138"/>
      <c r="AB848" s="139"/>
      <c r="AC848" s="138"/>
      <c r="AD848" s="139"/>
      <c r="AE848" s="138"/>
      <c r="AF848" s="139"/>
      <c r="AG848" s="138"/>
      <c r="AH848" s="139"/>
      <c r="AI848" s="138"/>
      <c r="AJ848" s="139"/>
      <c r="AK848" s="138"/>
      <c r="AL848" s="139"/>
      <c r="AM848" s="138"/>
      <c r="AN848" s="139"/>
      <c r="AO848" s="138"/>
      <c r="AP848" s="178"/>
      <c r="AQ848" s="178"/>
      <c r="AR848" s="178"/>
      <c r="AS848" s="178"/>
      <c r="AT848" s="178"/>
      <c r="AU848" s="178"/>
      <c r="AV848" s="178"/>
      <c r="AW848" s="178"/>
      <c r="AX848"/>
      <c r="AY848"/>
      <c r="AZ848"/>
    </row>
    <row r="849" spans="3:52" s="166" customFormat="1" x14ac:dyDescent="0.25">
      <c r="C849" s="90">
        <v>1</v>
      </c>
      <c r="D849" s="3" t="s">
        <v>762</v>
      </c>
      <c r="E849" s="167">
        <v>5.5</v>
      </c>
      <c r="F849" s="172">
        <f>IF(COUNTA(E849)&gt;0, E849, I849)</f>
        <v>5.5</v>
      </c>
      <c r="G849" s="175">
        <f>LEFT(F849, FIND("*", F849&amp;"*")-1)*1</f>
        <v>5.5</v>
      </c>
      <c r="H849" s="176" t="str">
        <f>IF(ISNUMBER(SEARCH("~*", F849)), "*", "")</f>
        <v/>
      </c>
      <c r="I849" s="27" t="str">
        <f>TEXT(J849,"0,0") &amp; K849</f>
        <v>5,5</v>
      </c>
      <c r="J849" s="6">
        <v>5.5</v>
      </c>
      <c r="K849" s="24" t="s">
        <v>797</v>
      </c>
      <c r="L849" s="2">
        <f>IF(S849&gt;0,1,0)</f>
        <v>0</v>
      </c>
      <c r="M849" s="5">
        <f>IF(K849="",J849,J849+0.1)</f>
        <v>5.5</v>
      </c>
      <c r="N849" s="196">
        <f>J849-AQ849</f>
        <v>0.5</v>
      </c>
      <c r="O849" s="196">
        <f>IF(K849="",0,1)-IF(AR849="",0,1)</f>
        <v>-1</v>
      </c>
      <c r="P849" s="17" t="str">
        <f>_xlfn.TEXTJOIN(,TRUE,
  IF(N849&lt;&gt;0,IF(N849&gt;0,"+","–"),""),
  IF(N849&lt;&gt;0,TEXT(TRUNC(ABS(N849)/0.5)*0.5,"0,0"),""),
  IF(O849&lt;&gt;0,IF(O849&gt;0," +"," –"),""),
  IF(O849&lt;&gt;0,"*","")
)</f>
        <v>+0,5 –*</v>
      </c>
      <c r="Q849" s="16"/>
      <c r="R849" s="10"/>
      <c r="S849" s="25"/>
      <c r="T849" s="11"/>
      <c r="U849" s="12"/>
      <c r="V849" s="13">
        <f>AE849+AG849+AI849+AK849+AM849+AO849</f>
        <v>0</v>
      </c>
      <c r="W849" s="35">
        <f>V849-AZ849</f>
        <v>0</v>
      </c>
      <c r="X849" s="198">
        <f>ROUNDUP(COUNTIF(AD849:AO849,"&gt; 0")/2,0)</f>
        <v>0</v>
      </c>
      <c r="Y849" s="15" t="str">
        <f>IF(X849=0,"-",IF(X849-AZ849&gt;8,S849/(8+AZ849),S849/X849))</f>
        <v>-</v>
      </c>
      <c r="Z849" s="54" t="s">
        <v>797</v>
      </c>
      <c r="AA849" s="12">
        <v>0</v>
      </c>
      <c r="AB849" s="54" t="s">
        <v>797</v>
      </c>
      <c r="AC849" s="12">
        <v>0</v>
      </c>
      <c r="AD849" s="54" t="s">
        <v>797</v>
      </c>
      <c r="AE849" s="12">
        <v>0</v>
      </c>
      <c r="AF849" s="54" t="s">
        <v>797</v>
      </c>
      <c r="AG849" s="12">
        <v>0</v>
      </c>
      <c r="AH849" s="54" t="s">
        <v>797</v>
      </c>
      <c r="AI849" s="12">
        <v>0</v>
      </c>
      <c r="AJ849" s="54" t="s">
        <v>797</v>
      </c>
      <c r="AK849" s="12">
        <v>0</v>
      </c>
      <c r="AL849" s="54" t="s">
        <v>797</v>
      </c>
      <c r="AM849" s="12">
        <v>0</v>
      </c>
      <c r="AN849" s="54" t="s">
        <v>797</v>
      </c>
      <c r="AO849" s="12">
        <v>0</v>
      </c>
      <c r="AP849" s="183" t="s">
        <v>867</v>
      </c>
      <c r="AQ849" s="194">
        <v>5</v>
      </c>
      <c r="AR849" s="195" t="s">
        <v>798</v>
      </c>
      <c r="AS849" s="180">
        <v>0</v>
      </c>
      <c r="AT849" s="181">
        <v>5.0999999999999996</v>
      </c>
      <c r="AU849" s="184">
        <v>0</v>
      </c>
      <c r="AV849" s="184">
        <v>0</v>
      </c>
      <c r="AW849" s="182" t="s">
        <v>797</v>
      </c>
      <c r="AX849" s="95" t="s">
        <v>897</v>
      </c>
      <c r="AY849" s="96" t="e">
        <v>#VALUE!</v>
      </c>
      <c r="AZ849" s="97">
        <v>0</v>
      </c>
    </row>
    <row r="850" spans="3:52" s="166" customFormat="1" x14ac:dyDescent="0.25">
      <c r="C850" s="90"/>
      <c r="D850" s="3" t="s">
        <v>873</v>
      </c>
      <c r="E850" s="167">
        <v>5.5</v>
      </c>
      <c r="F850" s="172">
        <f>IF(COUNTA(E850)&gt;0, E850, I850)</f>
        <v>5.5</v>
      </c>
      <c r="G850" s="175">
        <f>LEFT(F850, FIND("*", F850&amp;"*")-1)*1</f>
        <v>5.5</v>
      </c>
      <c r="H850" s="176" t="str">
        <f>IF(ISNUMBER(SEARCH("~*", F850)), "*", "")</f>
        <v/>
      </c>
      <c r="I850" s="27" t="str">
        <f t="shared" ref="I850:I869" si="322">TEXT(J850,"0,0") &amp; K850</f>
        <v>5,5</v>
      </c>
      <c r="J850" s="6">
        <v>5.5</v>
      </c>
      <c r="K850" s="24" t="s">
        <v>797</v>
      </c>
      <c r="L850" s="2"/>
      <c r="M850" s="5">
        <f t="shared" ref="M850:M869" si="323">IF(K850="",J850,J850+0.1)</f>
        <v>5.5</v>
      </c>
      <c r="N850" s="196">
        <f t="shared" ref="N850:N869" si="324">J850-AQ850</f>
        <v>5.5</v>
      </c>
      <c r="O850" s="196">
        <f t="shared" ref="O850:O869" si="325">IF(K850="",0,1)-IF(AR850="",0,1)</f>
        <v>0</v>
      </c>
      <c r="P850" s="17" t="str">
        <f t="shared" ref="P850:P869" si="326">_xlfn.TEXTJOIN(,TRUE,
  IF(N850&lt;&gt;0,IF(N850&gt;0,"+","–"),""),
  IF(N850&lt;&gt;0,TEXT(TRUNC(ABS(N850)/0.5)*0.5,"0,0"),""),
  IF(O850&lt;&gt;0,IF(O850&gt;0," +"," –"),""),
  IF(O850&lt;&gt;0,"*","")
)</f>
        <v>+5,5</v>
      </c>
      <c r="Q850" s="16"/>
      <c r="R850" s="10"/>
      <c r="S850" s="25"/>
      <c r="T850" s="11"/>
      <c r="U850" s="12"/>
      <c r="V850" s="13">
        <f>AE850+AG850+AI850+AK850+AM850+AO850</f>
        <v>0</v>
      </c>
      <c r="W850" s="11">
        <f>V850-AZ850</f>
        <v>0</v>
      </c>
      <c r="X850" s="198">
        <f>ROUNDUP(COUNTIF(AD850:AO850,"&gt; 0")/2,0)</f>
        <v>0</v>
      </c>
      <c r="Y850" s="15" t="str">
        <f>IF(X850=0,"-",IF(X850-AZ850&gt;8,S850/(8+AZ850),S850/X850))</f>
        <v>-</v>
      </c>
      <c r="Z850" s="54"/>
      <c r="AA850" s="12"/>
      <c r="AB850" s="54"/>
      <c r="AC850" s="12"/>
      <c r="AD850" s="54"/>
      <c r="AE850" s="12"/>
      <c r="AF850" s="54"/>
      <c r="AG850" s="12"/>
      <c r="AH850" s="54"/>
      <c r="AI850" s="12"/>
      <c r="AJ850" s="54"/>
      <c r="AK850" s="12"/>
      <c r="AL850" s="54"/>
      <c r="AM850" s="12"/>
      <c r="AN850" s="54"/>
      <c r="AO850" s="12"/>
      <c r="AP850" s="183" t="s">
        <v>901</v>
      </c>
      <c r="AQ850" s="194"/>
      <c r="AR850" s="195"/>
      <c r="AS850" s="180"/>
      <c r="AT850" s="181">
        <v>0</v>
      </c>
      <c r="AU850" s="184">
        <v>0</v>
      </c>
      <c r="AV850" s="184">
        <v>0</v>
      </c>
      <c r="AW850" s="182" t="s">
        <v>797</v>
      </c>
      <c r="AX850" s="95"/>
      <c r="AY850" s="96"/>
      <c r="AZ850" s="97"/>
    </row>
    <row r="851" spans="3:52" x14ac:dyDescent="0.25">
      <c r="C851" s="92">
        <v>1</v>
      </c>
      <c r="D851" s="3" t="s">
        <v>769</v>
      </c>
      <c r="E851" s="167"/>
      <c r="I851" s="27" t="str">
        <f t="shared" si="322"/>
        <v>6,0</v>
      </c>
      <c r="J851" s="6">
        <v>6</v>
      </c>
      <c r="K851" s="24" t="s">
        <v>797</v>
      </c>
      <c r="L851" s="2">
        <f t="shared" ref="L851:L869" si="327">IF(S851&gt;0,1,0)</f>
        <v>0</v>
      </c>
      <c r="M851" s="5">
        <f t="shared" si="323"/>
        <v>6</v>
      </c>
      <c r="N851" s="196">
        <f t="shared" si="324"/>
        <v>0</v>
      </c>
      <c r="O851" s="196">
        <f t="shared" si="325"/>
        <v>0</v>
      </c>
      <c r="P851" s="17" t="str">
        <f t="shared" si="326"/>
        <v/>
      </c>
      <c r="Q851" s="16"/>
      <c r="R851" s="10" t="str">
        <f t="shared" ref="R851:R869" si="328">IF(HI851=0," ",IF(HI851-Q851=0," ",HI851-Q851))</f>
        <v xml:space="preserve"> </v>
      </c>
      <c r="S851" s="25"/>
      <c r="T851" s="11"/>
      <c r="U851" s="12" t="str">
        <f t="shared" ref="U851:U869" si="329">IF(SUMIF(BC851:HH851,"&lt;0")&lt;&gt;0,SUMIF(BC851:HH851,"&lt;0")*(-1)," ")</f>
        <v xml:space="preserve"> </v>
      </c>
      <c r="V851" s="13">
        <f t="shared" ref="V851:V869" si="330">BD851+BF851+BH851+BJ851+BL851+BN851+BP851+BR851+BT851+BV851+BX851+BZ851+CB851+CD851+CF851+CH851+CJ851+CL851+CN851+CP851+CR851+CT851+CV851+CX851+CZ851+DB851+DD851+DF851+DH851+DJ851+DL851+DN851+DP851+DR851+DT851+DV851+DX851+DZ851+EB851+ED851+EF851+EH851+EJ851+EL851+EN851+EP851+ER851+ET851+EV851+EX851+EZ851+FB851+FD851+FF851+FH851+FJ851+FL851+FN851+FP851+FR851+FT851+FV851+FX851+FZ851+GB851+GD851+GF851+GH851+GJ851+GL851+GN851+GP851+GR851+GT851+GV851+GX851+GZ851+HB851+HD851+HF851+HH851</f>
        <v>0</v>
      </c>
      <c r="W851" s="11">
        <f t="shared" ref="W851:W869" si="331">V851-HQ851</f>
        <v>0</v>
      </c>
      <c r="X851" s="14">
        <f t="shared" ref="X851:X869" si="332">ROUNDUP(COUNTIF(BC851:HH851,"&gt; 0")/2,0)</f>
        <v>0</v>
      </c>
      <c r="Y851" s="15" t="str">
        <f t="shared" ref="Y851:Y869" si="333">IF(X851=0,"-",IF(X851-BB851&gt;8,S851/(8+BB851),S851/X851))</f>
        <v>-</v>
      </c>
      <c r="Z851" s="51"/>
      <c r="AA851" s="15"/>
      <c r="AB851" s="51"/>
      <c r="AC851" s="15"/>
      <c r="AD851" s="51"/>
      <c r="AE851" s="15"/>
      <c r="AF851" s="51"/>
      <c r="AG851" s="15"/>
      <c r="AH851" s="51"/>
      <c r="AI851" s="15"/>
      <c r="AJ851" s="51"/>
      <c r="AK851" s="15"/>
      <c r="AL851" s="51"/>
      <c r="AM851" s="15"/>
      <c r="AN851" s="51"/>
      <c r="AO851" s="15"/>
      <c r="AP851" s="27" t="e">
        <f>TEXT(#REF!,"0,0") &amp;#REF!</f>
        <v>#REF!</v>
      </c>
      <c r="AQ851" s="6">
        <v>6</v>
      </c>
      <c r="AR851" s="24" t="s">
        <v>797</v>
      </c>
      <c r="AS851" s="2" t="e">
        <f>IF(#REF!="",AN851,AN851+0.1)</f>
        <v>#REF!</v>
      </c>
      <c r="AT851" s="5" t="e">
        <f>IF(#REF!="",#REF!,#REF!+0.1)</f>
        <v>#REF!</v>
      </c>
      <c r="AX851" s="109"/>
      <c r="AY851" s="10" t="str">
        <f t="shared" ref="AY851:AY869" si="334">IF(HR851=0," ",IF(HR851-AX851=0," ",HR851-AX851))</f>
        <v xml:space="preserve"> </v>
      </c>
      <c r="AZ851" s="25"/>
    </row>
    <row r="852" spans="3:52" x14ac:dyDescent="0.25">
      <c r="C852" s="92">
        <f t="shared" ref="C852:C869" si="335">C851+1</f>
        <v>2</v>
      </c>
      <c r="D852" s="3" t="s">
        <v>774</v>
      </c>
      <c r="E852" s="167"/>
      <c r="I852" s="27" t="str">
        <f t="shared" si="322"/>
        <v>6,0</v>
      </c>
      <c r="J852" s="6">
        <v>6</v>
      </c>
      <c r="K852" s="24" t="s">
        <v>797</v>
      </c>
      <c r="L852" s="2">
        <f t="shared" si="327"/>
        <v>0</v>
      </c>
      <c r="M852" s="5">
        <f t="shared" si="323"/>
        <v>6</v>
      </c>
      <c r="N852" s="196">
        <f t="shared" si="324"/>
        <v>0</v>
      </c>
      <c r="O852" s="196">
        <f t="shared" si="325"/>
        <v>0</v>
      </c>
      <c r="P852" s="17" t="str">
        <f t="shared" si="326"/>
        <v/>
      </c>
      <c r="Q852" s="16"/>
      <c r="R852" s="10" t="str">
        <f t="shared" si="328"/>
        <v xml:space="preserve"> </v>
      </c>
      <c r="S852" s="25"/>
      <c r="T852" s="11"/>
      <c r="U852" s="12" t="str">
        <f t="shared" si="329"/>
        <v xml:space="preserve"> </v>
      </c>
      <c r="V852" s="13">
        <f t="shared" si="330"/>
        <v>0</v>
      </c>
      <c r="W852" s="11">
        <f t="shared" si="331"/>
        <v>0</v>
      </c>
      <c r="X852" s="14">
        <f t="shared" si="332"/>
        <v>0</v>
      </c>
      <c r="Y852" s="15" t="str">
        <f t="shared" si="333"/>
        <v>-</v>
      </c>
      <c r="Z852" s="51"/>
      <c r="AA852" s="15"/>
      <c r="AB852" s="51"/>
      <c r="AC852" s="15"/>
      <c r="AD852" s="51"/>
      <c r="AE852" s="15"/>
      <c r="AF852" s="51"/>
      <c r="AG852" s="15"/>
      <c r="AH852" s="51"/>
      <c r="AI852" s="15"/>
      <c r="AJ852" s="51"/>
      <c r="AK852" s="15"/>
      <c r="AL852" s="51"/>
      <c r="AM852" s="15"/>
      <c r="AN852" s="51"/>
      <c r="AO852" s="15"/>
      <c r="AP852" s="27" t="e">
        <f>TEXT(#REF!,"0,0") &amp;#REF!</f>
        <v>#REF!</v>
      </c>
      <c r="AQ852" s="6">
        <v>6</v>
      </c>
      <c r="AR852" s="24" t="s">
        <v>797</v>
      </c>
      <c r="AS852" s="2" t="e">
        <f>IF(#REF!="",AN852,AN852+0.1)</f>
        <v>#REF!</v>
      </c>
      <c r="AT852" s="5" t="e">
        <f>IF(#REF!="",#REF!,#REF!+0.1)</f>
        <v>#REF!</v>
      </c>
      <c r="AX852" s="109"/>
      <c r="AY852" s="10" t="str">
        <f t="shared" si="334"/>
        <v xml:space="preserve"> </v>
      </c>
      <c r="AZ852" s="25"/>
    </row>
    <row r="853" spans="3:52" x14ac:dyDescent="0.25">
      <c r="C853" s="92">
        <f t="shared" si="335"/>
        <v>3</v>
      </c>
      <c r="D853" s="3" t="s">
        <v>775</v>
      </c>
      <c r="E853" s="167"/>
      <c r="I853" s="27" t="str">
        <f t="shared" si="322"/>
        <v>6,0</v>
      </c>
      <c r="J853" s="6">
        <v>6</v>
      </c>
      <c r="K853" s="24" t="s">
        <v>797</v>
      </c>
      <c r="L853" s="2">
        <f t="shared" si="327"/>
        <v>0</v>
      </c>
      <c r="M853" s="5">
        <f t="shared" si="323"/>
        <v>6</v>
      </c>
      <c r="N853" s="196">
        <f t="shared" si="324"/>
        <v>0</v>
      </c>
      <c r="O853" s="196">
        <f t="shared" si="325"/>
        <v>0</v>
      </c>
      <c r="P853" s="17" t="str">
        <f t="shared" si="326"/>
        <v/>
      </c>
      <c r="Q853" s="16"/>
      <c r="R853" s="10" t="str">
        <f t="shared" si="328"/>
        <v xml:space="preserve"> </v>
      </c>
      <c r="S853" s="25"/>
      <c r="T853" s="11"/>
      <c r="U853" s="12" t="str">
        <f t="shared" si="329"/>
        <v xml:space="preserve"> </v>
      </c>
      <c r="V853" s="13">
        <f t="shared" si="330"/>
        <v>0</v>
      </c>
      <c r="W853" s="11">
        <f t="shared" si="331"/>
        <v>0</v>
      </c>
      <c r="X853" s="14">
        <f t="shared" si="332"/>
        <v>0</v>
      </c>
      <c r="Y853" s="15" t="str">
        <f t="shared" si="333"/>
        <v>-</v>
      </c>
      <c r="Z853" s="51"/>
      <c r="AA853" s="15"/>
      <c r="AB853" s="51"/>
      <c r="AC853" s="15"/>
      <c r="AD853" s="51"/>
      <c r="AE853" s="15"/>
      <c r="AF853" s="51"/>
      <c r="AG853" s="15"/>
      <c r="AH853" s="51"/>
      <c r="AI853" s="15"/>
      <c r="AJ853" s="51"/>
      <c r="AK853" s="15"/>
      <c r="AL853" s="51"/>
      <c r="AM853" s="15"/>
      <c r="AN853" s="51"/>
      <c r="AO853" s="15"/>
      <c r="AP853" s="27" t="e">
        <f>TEXT(#REF!,"0,0") &amp;#REF!</f>
        <v>#REF!</v>
      </c>
      <c r="AQ853" s="6">
        <v>6</v>
      </c>
      <c r="AR853" s="24" t="s">
        <v>797</v>
      </c>
      <c r="AS853" s="2" t="e">
        <f>IF(#REF!="",AN853,AN853+0.1)</f>
        <v>#REF!</v>
      </c>
      <c r="AT853" s="5" t="e">
        <f>IF(#REF!="",#REF!,#REF!+0.1)</f>
        <v>#REF!</v>
      </c>
      <c r="AX853" s="109"/>
      <c r="AY853" s="10" t="str">
        <f t="shared" si="334"/>
        <v xml:space="preserve"> </v>
      </c>
      <c r="AZ853" s="25"/>
    </row>
    <row r="854" spans="3:52" x14ac:dyDescent="0.25">
      <c r="C854" s="92">
        <f t="shared" si="335"/>
        <v>4</v>
      </c>
      <c r="D854" s="3" t="s">
        <v>778</v>
      </c>
      <c r="E854" s="167"/>
      <c r="I854" s="27" t="str">
        <f t="shared" si="322"/>
        <v>6,0</v>
      </c>
      <c r="J854" s="6">
        <v>6</v>
      </c>
      <c r="K854" s="24" t="s">
        <v>797</v>
      </c>
      <c r="L854" s="2">
        <f t="shared" si="327"/>
        <v>0</v>
      </c>
      <c r="M854" s="5">
        <f t="shared" si="323"/>
        <v>6</v>
      </c>
      <c r="N854" s="196">
        <f t="shared" si="324"/>
        <v>0</v>
      </c>
      <c r="O854" s="196">
        <f t="shared" si="325"/>
        <v>0</v>
      </c>
      <c r="P854" s="17" t="str">
        <f t="shared" si="326"/>
        <v/>
      </c>
      <c r="Q854" s="16"/>
      <c r="R854" s="10" t="str">
        <f t="shared" si="328"/>
        <v xml:space="preserve"> </v>
      </c>
      <c r="S854" s="25"/>
      <c r="T854" s="11"/>
      <c r="U854" s="12" t="str">
        <f t="shared" si="329"/>
        <v xml:space="preserve"> </v>
      </c>
      <c r="V854" s="13">
        <f t="shared" si="330"/>
        <v>0</v>
      </c>
      <c r="W854" s="11">
        <f t="shared" si="331"/>
        <v>0</v>
      </c>
      <c r="X854" s="14">
        <f t="shared" si="332"/>
        <v>0</v>
      </c>
      <c r="Y854" s="15" t="str">
        <f t="shared" si="333"/>
        <v>-</v>
      </c>
      <c r="Z854" s="51"/>
      <c r="AA854" s="15"/>
      <c r="AB854" s="51"/>
      <c r="AC854" s="15"/>
      <c r="AD854" s="51"/>
      <c r="AE854" s="15"/>
      <c r="AF854" s="51"/>
      <c r="AG854" s="15"/>
      <c r="AH854" s="51"/>
      <c r="AI854" s="15"/>
      <c r="AJ854" s="51"/>
      <c r="AK854" s="15"/>
      <c r="AL854" s="51"/>
      <c r="AM854" s="15"/>
      <c r="AN854" s="51"/>
      <c r="AO854" s="15"/>
      <c r="AP854" s="26" t="e">
        <f>TEXT(#REF!,"0,0") &amp;#REF!</f>
        <v>#REF!</v>
      </c>
      <c r="AQ854" s="6">
        <v>6</v>
      </c>
      <c r="AR854" s="24" t="s">
        <v>797</v>
      </c>
      <c r="AS854" s="2" t="e">
        <f>IF(#REF!="",AN854,AN854+0.1)</f>
        <v>#REF!</v>
      </c>
      <c r="AT854" s="5" t="e">
        <f>IF(#REF!="",#REF!,#REF!+0.1)</f>
        <v>#REF!</v>
      </c>
      <c r="AX854" s="109"/>
      <c r="AY854" s="10" t="str">
        <f t="shared" si="334"/>
        <v xml:space="preserve"> </v>
      </c>
      <c r="AZ854" s="25"/>
    </row>
    <row r="855" spans="3:52" x14ac:dyDescent="0.25">
      <c r="C855" s="92">
        <f t="shared" si="335"/>
        <v>5</v>
      </c>
      <c r="D855" s="3" t="s">
        <v>790</v>
      </c>
      <c r="E855" s="167"/>
      <c r="I855" s="27" t="str">
        <f t="shared" si="322"/>
        <v>6,0</v>
      </c>
      <c r="J855" s="6">
        <v>6</v>
      </c>
      <c r="K855" s="24" t="s">
        <v>797</v>
      </c>
      <c r="L855" s="2">
        <f t="shared" si="327"/>
        <v>0</v>
      </c>
      <c r="M855" s="5">
        <f t="shared" si="323"/>
        <v>6</v>
      </c>
      <c r="N855" s="196">
        <f t="shared" si="324"/>
        <v>0</v>
      </c>
      <c r="O855" s="196">
        <f t="shared" si="325"/>
        <v>0</v>
      </c>
      <c r="P855" s="17" t="str">
        <f t="shared" si="326"/>
        <v/>
      </c>
      <c r="Q855" s="16"/>
      <c r="R855" s="10" t="str">
        <f t="shared" si="328"/>
        <v xml:space="preserve"> </v>
      </c>
      <c r="S855" s="25"/>
      <c r="T855" s="11"/>
      <c r="U855" s="12" t="str">
        <f t="shared" si="329"/>
        <v xml:space="preserve"> </v>
      </c>
      <c r="V855" s="13">
        <f t="shared" si="330"/>
        <v>0</v>
      </c>
      <c r="W855" s="11">
        <f t="shared" si="331"/>
        <v>0</v>
      </c>
      <c r="X855" s="14">
        <f t="shared" si="332"/>
        <v>0</v>
      </c>
      <c r="Y855" s="15" t="str">
        <f t="shared" si="333"/>
        <v>-</v>
      </c>
      <c r="Z855" s="51"/>
      <c r="AA855" s="15"/>
      <c r="AB855" s="51"/>
      <c r="AC855" s="15"/>
      <c r="AD855" s="51"/>
      <c r="AE855" s="15"/>
      <c r="AF855" s="51"/>
      <c r="AG855" s="15"/>
      <c r="AH855" s="51"/>
      <c r="AI855" s="15"/>
      <c r="AJ855" s="51"/>
      <c r="AK855" s="15"/>
      <c r="AL855" s="51"/>
      <c r="AM855" s="15"/>
      <c r="AN855" s="51"/>
      <c r="AO855" s="15"/>
      <c r="AP855" s="27" t="e">
        <f>TEXT(#REF!,"0,0") &amp;#REF!</f>
        <v>#REF!</v>
      </c>
      <c r="AQ855" s="6">
        <v>6</v>
      </c>
      <c r="AR855" s="24" t="s">
        <v>797</v>
      </c>
      <c r="AS855" s="2" t="e">
        <f>IF(#REF!="",AN855,AN855+0.1)</f>
        <v>#REF!</v>
      </c>
      <c r="AT855" s="5" t="e">
        <f>IF(#REF!="",#REF!,#REF!+0.1)</f>
        <v>#REF!</v>
      </c>
      <c r="AX855" s="109"/>
      <c r="AY855" s="10" t="str">
        <f t="shared" si="334"/>
        <v xml:space="preserve"> </v>
      </c>
      <c r="AZ855" s="25"/>
    </row>
    <row r="856" spans="3:52" x14ac:dyDescent="0.25">
      <c r="C856" s="92">
        <f t="shared" si="335"/>
        <v>6</v>
      </c>
      <c r="D856" s="3" t="s">
        <v>793</v>
      </c>
      <c r="E856" s="167"/>
      <c r="I856" s="27" t="str">
        <f t="shared" si="322"/>
        <v>6,0</v>
      </c>
      <c r="J856" s="6">
        <v>6</v>
      </c>
      <c r="K856" s="24" t="s">
        <v>797</v>
      </c>
      <c r="L856" s="2">
        <f t="shared" si="327"/>
        <v>0</v>
      </c>
      <c r="M856" s="5">
        <f t="shared" si="323"/>
        <v>6</v>
      </c>
      <c r="N856" s="196">
        <f t="shared" si="324"/>
        <v>0</v>
      </c>
      <c r="O856" s="196">
        <f t="shared" si="325"/>
        <v>0</v>
      </c>
      <c r="P856" s="17" t="str">
        <f t="shared" si="326"/>
        <v/>
      </c>
      <c r="Q856" s="16"/>
      <c r="R856" s="10" t="str">
        <f t="shared" si="328"/>
        <v xml:space="preserve"> </v>
      </c>
      <c r="S856" s="25"/>
      <c r="T856" s="11"/>
      <c r="U856" s="12" t="str">
        <f t="shared" si="329"/>
        <v xml:space="preserve"> </v>
      </c>
      <c r="V856" s="13">
        <f t="shared" si="330"/>
        <v>0</v>
      </c>
      <c r="W856" s="11">
        <f t="shared" si="331"/>
        <v>0</v>
      </c>
      <c r="X856" s="14">
        <f t="shared" si="332"/>
        <v>0</v>
      </c>
      <c r="Y856" s="15" t="str">
        <f t="shared" si="333"/>
        <v>-</v>
      </c>
      <c r="Z856" s="51"/>
      <c r="AA856" s="15"/>
      <c r="AB856" s="51"/>
      <c r="AC856" s="15"/>
      <c r="AD856" s="51"/>
      <c r="AE856" s="15"/>
      <c r="AF856" s="51"/>
      <c r="AG856" s="15"/>
      <c r="AH856" s="51"/>
      <c r="AI856" s="15"/>
      <c r="AJ856" s="51"/>
      <c r="AK856" s="15"/>
      <c r="AL856" s="51"/>
      <c r="AM856" s="15"/>
      <c r="AN856" s="51"/>
      <c r="AO856" s="15"/>
      <c r="AP856" s="27" t="e">
        <f>TEXT(#REF!,"0,0") &amp;#REF!</f>
        <v>#REF!</v>
      </c>
      <c r="AQ856" s="6">
        <v>6</v>
      </c>
      <c r="AR856" s="24" t="s">
        <v>797</v>
      </c>
      <c r="AS856" s="2" t="e">
        <f>IF(#REF!="",AN856,AN856+0.1)</f>
        <v>#REF!</v>
      </c>
      <c r="AT856" s="5" t="e">
        <f>IF(#REF!="",#REF!,#REF!+0.1)</f>
        <v>#REF!</v>
      </c>
      <c r="AX856" s="109"/>
      <c r="AY856" s="10" t="str">
        <f t="shared" si="334"/>
        <v xml:space="preserve"> </v>
      </c>
      <c r="AZ856" s="25"/>
    </row>
    <row r="857" spans="3:52" x14ac:dyDescent="0.25">
      <c r="C857" s="92">
        <f t="shared" si="335"/>
        <v>7</v>
      </c>
      <c r="D857" s="3" t="s">
        <v>764</v>
      </c>
      <c r="E857" s="167"/>
      <c r="I857" s="27" t="str">
        <f t="shared" si="322"/>
        <v>5,5</v>
      </c>
      <c r="J857" s="6">
        <v>5.5</v>
      </c>
      <c r="K857" s="24" t="s">
        <v>797</v>
      </c>
      <c r="L857" s="2">
        <f t="shared" si="327"/>
        <v>0</v>
      </c>
      <c r="M857" s="5">
        <f t="shared" si="323"/>
        <v>5.5</v>
      </c>
      <c r="N857" s="196">
        <f t="shared" si="324"/>
        <v>0</v>
      </c>
      <c r="O857" s="196">
        <f t="shared" si="325"/>
        <v>0</v>
      </c>
      <c r="P857" s="17" t="str">
        <f t="shared" si="326"/>
        <v/>
      </c>
      <c r="Q857" s="16"/>
      <c r="R857" s="10" t="str">
        <f t="shared" si="328"/>
        <v xml:space="preserve"> </v>
      </c>
      <c r="S857" s="25"/>
      <c r="T857" s="11"/>
      <c r="U857" s="12" t="str">
        <f t="shared" si="329"/>
        <v xml:space="preserve"> </v>
      </c>
      <c r="V857" s="13">
        <f t="shared" si="330"/>
        <v>0</v>
      </c>
      <c r="W857" s="11">
        <f t="shared" si="331"/>
        <v>0</v>
      </c>
      <c r="X857" s="14">
        <f t="shared" si="332"/>
        <v>0</v>
      </c>
      <c r="Y857" s="15" t="str">
        <f t="shared" si="333"/>
        <v>-</v>
      </c>
      <c r="Z857" s="51"/>
      <c r="AA857" s="15"/>
      <c r="AB857" s="51"/>
      <c r="AC857" s="15"/>
      <c r="AD857" s="51"/>
      <c r="AE857" s="15"/>
      <c r="AF857" s="51"/>
      <c r="AG857" s="15"/>
      <c r="AH857" s="51"/>
      <c r="AI857" s="15"/>
      <c r="AJ857" s="51"/>
      <c r="AK857" s="15"/>
      <c r="AL857" s="51"/>
      <c r="AM857" s="15"/>
      <c r="AN857" s="51"/>
      <c r="AO857" s="15"/>
      <c r="AP857" s="27" t="e">
        <f>TEXT(#REF!,"0,0") &amp;#REF!</f>
        <v>#REF!</v>
      </c>
      <c r="AQ857" s="6">
        <v>5.5</v>
      </c>
      <c r="AR857" s="24" t="s">
        <v>797</v>
      </c>
      <c r="AS857" s="2" t="e">
        <f>IF(#REF!="",AN857,AN857+0.1)</f>
        <v>#REF!</v>
      </c>
      <c r="AT857" s="5" t="e">
        <f>IF(#REF!="",#REF!,#REF!+0.1)</f>
        <v>#REF!</v>
      </c>
      <c r="AX857" s="109"/>
      <c r="AY857" s="10" t="str">
        <f t="shared" si="334"/>
        <v xml:space="preserve"> </v>
      </c>
      <c r="AZ857" s="25"/>
    </row>
    <row r="858" spans="3:52" x14ac:dyDescent="0.25">
      <c r="C858" s="92">
        <f t="shared" si="335"/>
        <v>8</v>
      </c>
      <c r="D858" s="3" t="s">
        <v>767</v>
      </c>
      <c r="E858" s="167"/>
      <c r="I858" s="27" t="str">
        <f t="shared" si="322"/>
        <v>5,5</v>
      </c>
      <c r="J858" s="6">
        <v>5.5</v>
      </c>
      <c r="K858" s="24" t="s">
        <v>797</v>
      </c>
      <c r="L858" s="2">
        <f t="shared" si="327"/>
        <v>0</v>
      </c>
      <c r="M858" s="5">
        <f t="shared" si="323"/>
        <v>5.5</v>
      </c>
      <c r="N858" s="196">
        <f t="shared" si="324"/>
        <v>0</v>
      </c>
      <c r="O858" s="196">
        <f t="shared" si="325"/>
        <v>0</v>
      </c>
      <c r="P858" s="17" t="str">
        <f t="shared" si="326"/>
        <v/>
      </c>
      <c r="Q858" s="16"/>
      <c r="R858" s="10" t="str">
        <f t="shared" si="328"/>
        <v xml:space="preserve"> </v>
      </c>
      <c r="S858" s="25"/>
      <c r="T858" s="11"/>
      <c r="U858" s="12" t="str">
        <f t="shared" si="329"/>
        <v xml:space="preserve"> </v>
      </c>
      <c r="V858" s="13">
        <f t="shared" si="330"/>
        <v>0</v>
      </c>
      <c r="W858" s="11">
        <f t="shared" si="331"/>
        <v>0</v>
      </c>
      <c r="X858" s="14">
        <f t="shared" si="332"/>
        <v>0</v>
      </c>
      <c r="Y858" s="15" t="str">
        <f t="shared" si="333"/>
        <v>-</v>
      </c>
      <c r="Z858" s="51"/>
      <c r="AA858" s="15"/>
      <c r="AB858" s="51"/>
      <c r="AC858" s="15"/>
      <c r="AD858" s="51"/>
      <c r="AE858" s="15"/>
      <c r="AF858" s="51"/>
      <c r="AG858" s="15"/>
      <c r="AH858" s="51"/>
      <c r="AI858" s="15"/>
      <c r="AJ858" s="51"/>
      <c r="AK858" s="15"/>
      <c r="AL858" s="51"/>
      <c r="AM858" s="15"/>
      <c r="AN858" s="51"/>
      <c r="AO858" s="15"/>
      <c r="AP858" s="27" t="e">
        <f>TEXT(#REF!,"0,0") &amp;#REF!</f>
        <v>#REF!</v>
      </c>
      <c r="AQ858" s="6">
        <v>5.5</v>
      </c>
      <c r="AR858" s="24" t="s">
        <v>797</v>
      </c>
      <c r="AS858" s="2" t="e">
        <f>IF(#REF!="",AN858,AN858+0.1)</f>
        <v>#REF!</v>
      </c>
      <c r="AT858" s="5" t="e">
        <f>IF(#REF!="",#REF!,#REF!+0.1)</f>
        <v>#REF!</v>
      </c>
      <c r="AX858" s="109"/>
      <c r="AY858" s="10" t="str">
        <f t="shared" si="334"/>
        <v xml:space="preserve"> </v>
      </c>
      <c r="AZ858" s="25"/>
    </row>
    <row r="859" spans="3:52" x14ac:dyDescent="0.25">
      <c r="C859" s="92">
        <f t="shared" si="335"/>
        <v>9</v>
      </c>
      <c r="D859" s="3" t="s">
        <v>768</v>
      </c>
      <c r="E859" s="167"/>
      <c r="I859" s="27" t="str">
        <f t="shared" si="322"/>
        <v>5,5</v>
      </c>
      <c r="J859" s="6">
        <v>5.5</v>
      </c>
      <c r="K859" s="24" t="s">
        <v>797</v>
      </c>
      <c r="L859" s="2">
        <f t="shared" si="327"/>
        <v>0</v>
      </c>
      <c r="M859" s="5">
        <f t="shared" si="323"/>
        <v>5.5</v>
      </c>
      <c r="N859" s="196">
        <f t="shared" si="324"/>
        <v>0</v>
      </c>
      <c r="O859" s="196">
        <f t="shared" si="325"/>
        <v>0</v>
      </c>
      <c r="P859" s="17" t="str">
        <f t="shared" si="326"/>
        <v/>
      </c>
      <c r="Q859" s="16"/>
      <c r="R859" s="10" t="str">
        <f t="shared" si="328"/>
        <v xml:space="preserve"> </v>
      </c>
      <c r="S859" s="25"/>
      <c r="T859" s="11"/>
      <c r="U859" s="12" t="str">
        <f t="shared" si="329"/>
        <v xml:space="preserve"> </v>
      </c>
      <c r="V859" s="13">
        <f t="shared" si="330"/>
        <v>0</v>
      </c>
      <c r="W859" s="11">
        <f t="shared" si="331"/>
        <v>0</v>
      </c>
      <c r="X859" s="14">
        <f t="shared" si="332"/>
        <v>0</v>
      </c>
      <c r="Y859" s="15" t="str">
        <f t="shared" si="333"/>
        <v>-</v>
      </c>
      <c r="Z859" s="51"/>
      <c r="AA859" s="15"/>
      <c r="AB859" s="51"/>
      <c r="AC859" s="15"/>
      <c r="AD859" s="51"/>
      <c r="AE859" s="15"/>
      <c r="AF859" s="51"/>
      <c r="AG859" s="15"/>
      <c r="AH859" s="51"/>
      <c r="AI859" s="15"/>
      <c r="AJ859" s="51"/>
      <c r="AK859" s="15"/>
      <c r="AL859" s="51"/>
      <c r="AM859" s="15"/>
      <c r="AN859" s="51"/>
      <c r="AO859" s="15"/>
      <c r="AP859" s="27" t="e">
        <f>TEXT(#REF!,"0,0") &amp;#REF!</f>
        <v>#REF!</v>
      </c>
      <c r="AQ859" s="6">
        <v>5.5</v>
      </c>
      <c r="AR859" s="24" t="s">
        <v>797</v>
      </c>
      <c r="AS859" s="2" t="e">
        <f>IF(#REF!="",AN859,AN859+0.1)</f>
        <v>#REF!</v>
      </c>
      <c r="AT859" s="5" t="e">
        <f>IF(#REF!="",#REF!,#REF!+0.1)</f>
        <v>#REF!</v>
      </c>
      <c r="AX859" s="109"/>
      <c r="AY859" s="10" t="str">
        <f t="shared" si="334"/>
        <v xml:space="preserve"> </v>
      </c>
      <c r="AZ859" s="25"/>
    </row>
    <row r="860" spans="3:52" x14ac:dyDescent="0.25">
      <c r="C860" s="92">
        <f t="shared" si="335"/>
        <v>10</v>
      </c>
      <c r="D860" s="3" t="s">
        <v>772</v>
      </c>
      <c r="E860" s="167"/>
      <c r="I860" s="27" t="str">
        <f t="shared" si="322"/>
        <v>5,5</v>
      </c>
      <c r="J860" s="6">
        <v>5.5</v>
      </c>
      <c r="K860" s="24" t="s">
        <v>797</v>
      </c>
      <c r="L860" s="2">
        <f t="shared" si="327"/>
        <v>0</v>
      </c>
      <c r="M860" s="5">
        <f t="shared" si="323"/>
        <v>5.5</v>
      </c>
      <c r="N860" s="196">
        <f t="shared" si="324"/>
        <v>0</v>
      </c>
      <c r="O860" s="196">
        <f t="shared" si="325"/>
        <v>0</v>
      </c>
      <c r="P860" s="17" t="str">
        <f t="shared" si="326"/>
        <v/>
      </c>
      <c r="Q860" s="16"/>
      <c r="R860" s="10" t="str">
        <f t="shared" si="328"/>
        <v xml:space="preserve"> </v>
      </c>
      <c r="S860" s="25"/>
      <c r="T860" s="11"/>
      <c r="U860" s="12" t="str">
        <f t="shared" si="329"/>
        <v xml:space="preserve"> </v>
      </c>
      <c r="V860" s="13">
        <f t="shared" si="330"/>
        <v>0</v>
      </c>
      <c r="W860" s="11">
        <f t="shared" si="331"/>
        <v>0</v>
      </c>
      <c r="X860" s="14">
        <f t="shared" si="332"/>
        <v>0</v>
      </c>
      <c r="Y860" s="15" t="str">
        <f t="shared" si="333"/>
        <v>-</v>
      </c>
      <c r="Z860" s="51"/>
      <c r="AA860" s="15"/>
      <c r="AB860" s="51"/>
      <c r="AC860" s="15"/>
      <c r="AD860" s="51"/>
      <c r="AE860" s="15"/>
      <c r="AF860" s="51"/>
      <c r="AG860" s="15"/>
      <c r="AH860" s="51"/>
      <c r="AI860" s="15"/>
      <c r="AJ860" s="51"/>
      <c r="AK860" s="15"/>
      <c r="AL860" s="51"/>
      <c r="AM860" s="15"/>
      <c r="AN860" s="51"/>
      <c r="AO860" s="15"/>
      <c r="AP860" s="27" t="e">
        <f>TEXT(#REF!,"0,0") &amp;#REF!</f>
        <v>#REF!</v>
      </c>
      <c r="AQ860" s="6">
        <v>5.5</v>
      </c>
      <c r="AR860" s="24" t="s">
        <v>797</v>
      </c>
      <c r="AS860" s="2" t="e">
        <f>IF(#REF!="",AN860,AN860+0.1)</f>
        <v>#REF!</v>
      </c>
      <c r="AT860" s="5" t="e">
        <f>IF(#REF!="",#REF!,#REF!+0.1)</f>
        <v>#REF!</v>
      </c>
      <c r="AX860" s="109"/>
      <c r="AY860" s="10" t="str">
        <f t="shared" si="334"/>
        <v xml:space="preserve"> </v>
      </c>
      <c r="AZ860" s="25"/>
    </row>
    <row r="861" spans="3:52" x14ac:dyDescent="0.25">
      <c r="C861" s="92">
        <f t="shared" si="335"/>
        <v>11</v>
      </c>
      <c r="D861" s="3" t="s">
        <v>777</v>
      </c>
      <c r="E861" s="167"/>
      <c r="I861" s="27" t="str">
        <f t="shared" si="322"/>
        <v>5,5</v>
      </c>
      <c r="J861" s="6">
        <v>5.5</v>
      </c>
      <c r="K861" s="24" t="s">
        <v>797</v>
      </c>
      <c r="L861" s="2">
        <f t="shared" si="327"/>
        <v>0</v>
      </c>
      <c r="M861" s="5">
        <f t="shared" si="323"/>
        <v>5.5</v>
      </c>
      <c r="N861" s="196">
        <f t="shared" si="324"/>
        <v>0</v>
      </c>
      <c r="O861" s="196">
        <f t="shared" si="325"/>
        <v>0</v>
      </c>
      <c r="P861" s="17" t="str">
        <f t="shared" si="326"/>
        <v/>
      </c>
      <c r="Q861" s="16"/>
      <c r="R861" s="10" t="str">
        <f t="shared" si="328"/>
        <v xml:space="preserve"> </v>
      </c>
      <c r="S861" s="25"/>
      <c r="T861" s="11"/>
      <c r="U861" s="12" t="str">
        <f t="shared" si="329"/>
        <v xml:space="preserve"> </v>
      </c>
      <c r="V861" s="13">
        <f t="shared" si="330"/>
        <v>0</v>
      </c>
      <c r="W861" s="11">
        <f t="shared" si="331"/>
        <v>0</v>
      </c>
      <c r="X861" s="14">
        <f t="shared" si="332"/>
        <v>0</v>
      </c>
      <c r="Y861" s="15" t="str">
        <f t="shared" si="333"/>
        <v>-</v>
      </c>
      <c r="Z861" s="51"/>
      <c r="AA861" s="15"/>
      <c r="AB861" s="51"/>
      <c r="AC861" s="15"/>
      <c r="AD861" s="51"/>
      <c r="AE861" s="15"/>
      <c r="AF861" s="51"/>
      <c r="AG861" s="15"/>
      <c r="AH861" s="51"/>
      <c r="AI861" s="15"/>
      <c r="AJ861" s="51"/>
      <c r="AK861" s="15"/>
      <c r="AL861" s="51"/>
      <c r="AM861" s="15"/>
      <c r="AN861" s="51"/>
      <c r="AO861" s="15"/>
      <c r="AP861" s="27" t="e">
        <f>TEXT(#REF!,"0,0") &amp;#REF!</f>
        <v>#REF!</v>
      </c>
      <c r="AQ861" s="6">
        <v>5.5</v>
      </c>
      <c r="AR861" s="24" t="s">
        <v>797</v>
      </c>
      <c r="AS861" s="2" t="e">
        <f>IF(#REF!="",AN861,AN861+0.1)</f>
        <v>#REF!</v>
      </c>
      <c r="AT861" s="5" t="e">
        <f>IF(#REF!="",#REF!,#REF!+0.1)</f>
        <v>#REF!</v>
      </c>
      <c r="AX861" s="109"/>
      <c r="AY861" s="10" t="str">
        <f t="shared" si="334"/>
        <v xml:space="preserve"> </v>
      </c>
      <c r="AZ861" s="25"/>
    </row>
    <row r="862" spans="3:52" x14ac:dyDescent="0.25">
      <c r="C862" s="92">
        <f t="shared" si="335"/>
        <v>12</v>
      </c>
      <c r="D862" s="3" t="s">
        <v>757</v>
      </c>
      <c r="E862" s="167"/>
      <c r="I862" s="27" t="str">
        <f t="shared" si="322"/>
        <v>5,5</v>
      </c>
      <c r="J862" s="6">
        <v>5.5</v>
      </c>
      <c r="K862" s="24" t="s">
        <v>797</v>
      </c>
      <c r="L862" s="2">
        <f t="shared" si="327"/>
        <v>0</v>
      </c>
      <c r="M862" s="5">
        <f t="shared" si="323"/>
        <v>5.5</v>
      </c>
      <c r="N862" s="196">
        <f t="shared" si="324"/>
        <v>0</v>
      </c>
      <c r="O862" s="196">
        <f t="shared" si="325"/>
        <v>0</v>
      </c>
      <c r="P862" s="17" t="str">
        <f t="shared" si="326"/>
        <v/>
      </c>
      <c r="Q862" s="16"/>
      <c r="R862" s="10" t="str">
        <f t="shared" si="328"/>
        <v xml:space="preserve"> </v>
      </c>
      <c r="S862" s="25"/>
      <c r="T862" s="11"/>
      <c r="U862" s="12" t="str">
        <f t="shared" si="329"/>
        <v xml:space="preserve"> </v>
      </c>
      <c r="V862" s="13">
        <f t="shared" si="330"/>
        <v>0</v>
      </c>
      <c r="W862" s="11">
        <f t="shared" si="331"/>
        <v>0</v>
      </c>
      <c r="X862" s="14">
        <f t="shared" si="332"/>
        <v>0</v>
      </c>
      <c r="Y862" s="15" t="str">
        <f t="shared" si="333"/>
        <v>-</v>
      </c>
      <c r="Z862" s="51"/>
      <c r="AA862" s="15"/>
      <c r="AB862" s="51"/>
      <c r="AC862" s="15"/>
      <c r="AD862" s="51"/>
      <c r="AE862" s="15"/>
      <c r="AF862" s="51"/>
      <c r="AG862" s="15"/>
      <c r="AH862" s="51"/>
      <c r="AI862" s="15"/>
      <c r="AJ862" s="51"/>
      <c r="AK862" s="15"/>
      <c r="AL862" s="51"/>
      <c r="AM862" s="15"/>
      <c r="AN862" s="51"/>
      <c r="AO862" s="15"/>
      <c r="AP862" s="27" t="e">
        <f>TEXT(#REF!,"0,0") &amp;#REF!</f>
        <v>#REF!</v>
      </c>
      <c r="AQ862" s="6">
        <v>5.5</v>
      </c>
      <c r="AR862" s="24" t="s">
        <v>797</v>
      </c>
      <c r="AS862" s="2" t="e">
        <f>IF(#REF!="",AN862,AN862+0.1)</f>
        <v>#REF!</v>
      </c>
      <c r="AT862" s="5" t="e">
        <f>IF(#REF!="",#REF!,#REF!+0.1)</f>
        <v>#REF!</v>
      </c>
      <c r="AX862" s="109"/>
      <c r="AY862" s="10" t="str">
        <f t="shared" si="334"/>
        <v xml:space="preserve"> </v>
      </c>
      <c r="AZ862" s="25"/>
    </row>
    <row r="863" spans="3:52" x14ac:dyDescent="0.25">
      <c r="C863" s="92">
        <f t="shared" si="335"/>
        <v>13</v>
      </c>
      <c r="D863" s="3" t="s">
        <v>779</v>
      </c>
      <c r="E863" s="167"/>
      <c r="I863" s="27" t="str">
        <f t="shared" si="322"/>
        <v>5,5</v>
      </c>
      <c r="J863" s="6">
        <v>5.5</v>
      </c>
      <c r="K863" s="24" t="s">
        <v>797</v>
      </c>
      <c r="L863" s="2">
        <f t="shared" si="327"/>
        <v>0</v>
      </c>
      <c r="M863" s="5">
        <f t="shared" si="323"/>
        <v>5.5</v>
      </c>
      <c r="N863" s="196">
        <f t="shared" si="324"/>
        <v>0</v>
      </c>
      <c r="O863" s="196">
        <f t="shared" si="325"/>
        <v>0</v>
      </c>
      <c r="P863" s="17" t="str">
        <f t="shared" si="326"/>
        <v/>
      </c>
      <c r="Q863" s="16"/>
      <c r="R863" s="10" t="str">
        <f t="shared" si="328"/>
        <v xml:space="preserve"> </v>
      </c>
      <c r="S863" s="25"/>
      <c r="T863" s="11"/>
      <c r="U863" s="12" t="str">
        <f t="shared" si="329"/>
        <v xml:space="preserve"> </v>
      </c>
      <c r="V863" s="13">
        <f t="shared" si="330"/>
        <v>0</v>
      </c>
      <c r="W863" s="11">
        <f t="shared" si="331"/>
        <v>0</v>
      </c>
      <c r="X863" s="14">
        <f t="shared" si="332"/>
        <v>0</v>
      </c>
      <c r="Y863" s="15" t="str">
        <f t="shared" si="333"/>
        <v>-</v>
      </c>
      <c r="Z863" s="51"/>
      <c r="AA863" s="15"/>
      <c r="AB863" s="51"/>
      <c r="AC863" s="15"/>
      <c r="AD863" s="51"/>
      <c r="AE863" s="15"/>
      <c r="AF863" s="51"/>
      <c r="AG863" s="15"/>
      <c r="AH863" s="51"/>
      <c r="AI863" s="15"/>
      <c r="AJ863" s="51"/>
      <c r="AK863" s="15"/>
      <c r="AL863" s="51"/>
      <c r="AM863" s="15"/>
      <c r="AN863" s="51"/>
      <c r="AO863" s="15"/>
      <c r="AP863" s="27" t="e">
        <f>TEXT(#REF!,"0,0") &amp;#REF!</f>
        <v>#REF!</v>
      </c>
      <c r="AQ863" s="6">
        <v>5.5</v>
      </c>
      <c r="AR863" s="24" t="s">
        <v>797</v>
      </c>
      <c r="AS863" s="2" t="e">
        <f>IF(#REF!="",AN863,AN863+0.1)</f>
        <v>#REF!</v>
      </c>
      <c r="AT863" s="5" t="e">
        <f>IF(#REF!="",#REF!,#REF!+0.1)</f>
        <v>#REF!</v>
      </c>
      <c r="AX863" s="109"/>
      <c r="AY863" s="10" t="str">
        <f t="shared" si="334"/>
        <v xml:space="preserve"> </v>
      </c>
      <c r="AZ863" s="25"/>
    </row>
    <row r="864" spans="3:52" x14ac:dyDescent="0.25">
      <c r="C864" s="92">
        <f t="shared" si="335"/>
        <v>14</v>
      </c>
      <c r="D864" s="3" t="s">
        <v>780</v>
      </c>
      <c r="E864" s="167"/>
      <c r="I864" s="27" t="str">
        <f t="shared" si="322"/>
        <v>5,5</v>
      </c>
      <c r="J864" s="6">
        <v>5.5</v>
      </c>
      <c r="K864" s="24" t="s">
        <v>797</v>
      </c>
      <c r="L864" s="2">
        <f t="shared" si="327"/>
        <v>0</v>
      </c>
      <c r="M864" s="5">
        <f t="shared" si="323"/>
        <v>5.5</v>
      </c>
      <c r="N864" s="196">
        <f t="shared" si="324"/>
        <v>0</v>
      </c>
      <c r="O864" s="196">
        <f t="shared" si="325"/>
        <v>0</v>
      </c>
      <c r="P864" s="17" t="str">
        <f t="shared" si="326"/>
        <v/>
      </c>
      <c r="Q864" s="16"/>
      <c r="R864" s="10" t="str">
        <f t="shared" si="328"/>
        <v xml:space="preserve"> </v>
      </c>
      <c r="S864" s="25"/>
      <c r="T864" s="11"/>
      <c r="U864" s="12" t="str">
        <f t="shared" si="329"/>
        <v xml:space="preserve"> </v>
      </c>
      <c r="V864" s="13">
        <f t="shared" si="330"/>
        <v>0</v>
      </c>
      <c r="W864" s="11">
        <f t="shared" si="331"/>
        <v>0</v>
      </c>
      <c r="X864" s="14">
        <f t="shared" si="332"/>
        <v>0</v>
      </c>
      <c r="Y864" s="15" t="str">
        <f t="shared" si="333"/>
        <v>-</v>
      </c>
      <c r="Z864" s="51"/>
      <c r="AA864" s="15"/>
      <c r="AB864" s="51"/>
      <c r="AC864" s="15"/>
      <c r="AD864" s="51"/>
      <c r="AE864" s="15"/>
      <c r="AF864" s="51"/>
      <c r="AG864" s="15"/>
      <c r="AH864" s="51"/>
      <c r="AI864" s="15"/>
      <c r="AJ864" s="51"/>
      <c r="AK864" s="15"/>
      <c r="AL864" s="51"/>
      <c r="AM864" s="15"/>
      <c r="AN864" s="51"/>
      <c r="AO864" s="15"/>
      <c r="AP864" s="26" t="e">
        <f>TEXT(#REF!,"0,0") &amp;#REF!</f>
        <v>#REF!</v>
      </c>
      <c r="AQ864" s="6">
        <v>5.5</v>
      </c>
      <c r="AR864" s="24" t="s">
        <v>797</v>
      </c>
      <c r="AS864" s="2" t="e">
        <f>IF(#REF!="",AN864,AN864+0.1)</f>
        <v>#REF!</v>
      </c>
      <c r="AT864" s="5" t="e">
        <f>IF(#REF!="",#REF!,#REF!+0.1)</f>
        <v>#REF!</v>
      </c>
      <c r="AX864" s="109"/>
      <c r="AY864" s="10" t="str">
        <f t="shared" si="334"/>
        <v xml:space="preserve"> </v>
      </c>
      <c r="AZ864" s="25"/>
    </row>
    <row r="865" spans="3:52" x14ac:dyDescent="0.25">
      <c r="C865" s="92">
        <f t="shared" si="335"/>
        <v>15</v>
      </c>
      <c r="D865" s="3" t="s">
        <v>781</v>
      </c>
      <c r="E865" s="167"/>
      <c r="I865" s="27" t="str">
        <f t="shared" si="322"/>
        <v>5,5</v>
      </c>
      <c r="J865" s="6">
        <v>5.5</v>
      </c>
      <c r="K865" s="24" t="s">
        <v>797</v>
      </c>
      <c r="L865" s="2">
        <f t="shared" si="327"/>
        <v>0</v>
      </c>
      <c r="M865" s="5">
        <f t="shared" si="323"/>
        <v>5.5</v>
      </c>
      <c r="N865" s="196">
        <f t="shared" si="324"/>
        <v>0</v>
      </c>
      <c r="O865" s="196">
        <f t="shared" si="325"/>
        <v>0</v>
      </c>
      <c r="P865" s="17" t="str">
        <f t="shared" si="326"/>
        <v/>
      </c>
      <c r="Q865" s="16"/>
      <c r="R865" s="10" t="str">
        <f t="shared" si="328"/>
        <v xml:space="preserve"> </v>
      </c>
      <c r="S865" s="25"/>
      <c r="T865" s="11"/>
      <c r="U865" s="12" t="str">
        <f t="shared" si="329"/>
        <v xml:space="preserve"> </v>
      </c>
      <c r="V865" s="13">
        <f t="shared" si="330"/>
        <v>0</v>
      </c>
      <c r="W865" s="11">
        <f t="shared" si="331"/>
        <v>0</v>
      </c>
      <c r="X865" s="14">
        <f t="shared" si="332"/>
        <v>0</v>
      </c>
      <c r="Y865" s="15" t="str">
        <f t="shared" si="333"/>
        <v>-</v>
      </c>
      <c r="Z865" s="51"/>
      <c r="AA865" s="15"/>
      <c r="AB865" s="51"/>
      <c r="AC865" s="15"/>
      <c r="AD865" s="51"/>
      <c r="AE865" s="15"/>
      <c r="AF865" s="51"/>
      <c r="AG865" s="15"/>
      <c r="AH865" s="51"/>
      <c r="AI865" s="15"/>
      <c r="AJ865" s="51"/>
      <c r="AK865" s="15"/>
      <c r="AL865" s="51"/>
      <c r="AM865" s="15"/>
      <c r="AN865" s="51"/>
      <c r="AO865" s="15"/>
      <c r="AP865" s="27" t="e">
        <f>TEXT(#REF!,"0,0") &amp;#REF!</f>
        <v>#REF!</v>
      </c>
      <c r="AQ865" s="6">
        <v>5.5</v>
      </c>
      <c r="AR865" s="24" t="s">
        <v>797</v>
      </c>
      <c r="AS865" s="2" t="e">
        <f>IF(#REF!="",AN865,AN865+0.1)</f>
        <v>#REF!</v>
      </c>
      <c r="AT865" s="5" t="e">
        <f>IF(#REF!="",#REF!,#REF!+0.1)</f>
        <v>#REF!</v>
      </c>
      <c r="AX865" s="109"/>
      <c r="AY865" s="10" t="str">
        <f t="shared" si="334"/>
        <v xml:space="preserve"> </v>
      </c>
      <c r="AZ865" s="25"/>
    </row>
    <row r="866" spans="3:52" x14ac:dyDescent="0.25">
      <c r="C866" s="92">
        <f t="shared" si="335"/>
        <v>16</v>
      </c>
      <c r="D866" s="3" t="s">
        <v>782</v>
      </c>
      <c r="E866" s="167"/>
      <c r="I866" s="27" t="str">
        <f t="shared" si="322"/>
        <v>5,5</v>
      </c>
      <c r="J866" s="6">
        <v>5.5</v>
      </c>
      <c r="K866" s="24" t="s">
        <v>797</v>
      </c>
      <c r="L866" s="2">
        <f t="shared" si="327"/>
        <v>0</v>
      </c>
      <c r="M866" s="5">
        <f t="shared" si="323"/>
        <v>5.5</v>
      </c>
      <c r="N866" s="196">
        <f t="shared" si="324"/>
        <v>0</v>
      </c>
      <c r="O866" s="196">
        <f t="shared" si="325"/>
        <v>0</v>
      </c>
      <c r="P866" s="17" t="str">
        <f t="shared" si="326"/>
        <v/>
      </c>
      <c r="Q866" s="16"/>
      <c r="R866" s="10" t="str">
        <f t="shared" si="328"/>
        <v xml:space="preserve"> </v>
      </c>
      <c r="S866" s="25"/>
      <c r="T866" s="11"/>
      <c r="U866" s="12" t="str">
        <f t="shared" si="329"/>
        <v xml:space="preserve"> </v>
      </c>
      <c r="V866" s="13">
        <f t="shared" si="330"/>
        <v>0</v>
      </c>
      <c r="W866" s="11">
        <f t="shared" si="331"/>
        <v>0</v>
      </c>
      <c r="X866" s="14">
        <f t="shared" si="332"/>
        <v>0</v>
      </c>
      <c r="Y866" s="15" t="str">
        <f t="shared" si="333"/>
        <v>-</v>
      </c>
      <c r="Z866" s="51"/>
      <c r="AA866" s="15"/>
      <c r="AB866" s="51"/>
      <c r="AC866" s="15"/>
      <c r="AD866" s="51"/>
      <c r="AE866" s="15"/>
      <c r="AF866" s="51"/>
      <c r="AG866" s="15"/>
      <c r="AH866" s="51"/>
      <c r="AI866" s="15"/>
      <c r="AJ866" s="51"/>
      <c r="AK866" s="15"/>
      <c r="AL866" s="51"/>
      <c r="AM866" s="15"/>
      <c r="AN866" s="51"/>
      <c r="AO866" s="15"/>
      <c r="AP866" s="27" t="e">
        <f>TEXT(#REF!,"0,0") &amp;#REF!</f>
        <v>#REF!</v>
      </c>
      <c r="AQ866" s="6">
        <v>5.5</v>
      </c>
      <c r="AR866" s="24" t="s">
        <v>797</v>
      </c>
      <c r="AS866" s="2" t="e">
        <f>IF(#REF!="",AN866,AN866+0.1)</f>
        <v>#REF!</v>
      </c>
      <c r="AT866" s="5" t="e">
        <f>IF(#REF!="",#REF!,#REF!+0.1)</f>
        <v>#REF!</v>
      </c>
      <c r="AX866" s="109"/>
      <c r="AY866" s="10" t="str">
        <f t="shared" si="334"/>
        <v xml:space="preserve"> </v>
      </c>
      <c r="AZ866" s="25"/>
    </row>
    <row r="867" spans="3:52" x14ac:dyDescent="0.25">
      <c r="C867" s="92">
        <f t="shared" si="335"/>
        <v>17</v>
      </c>
      <c r="D867" s="3" t="s">
        <v>786</v>
      </c>
      <c r="E867" s="167"/>
      <c r="I867" s="27" t="str">
        <f t="shared" si="322"/>
        <v>5,5</v>
      </c>
      <c r="J867" s="6">
        <v>5.5</v>
      </c>
      <c r="K867" s="24" t="s">
        <v>797</v>
      </c>
      <c r="L867" s="2">
        <f t="shared" si="327"/>
        <v>0</v>
      </c>
      <c r="M867" s="5">
        <f t="shared" si="323"/>
        <v>5.5</v>
      </c>
      <c r="N867" s="196">
        <f t="shared" si="324"/>
        <v>0</v>
      </c>
      <c r="O867" s="196">
        <f t="shared" si="325"/>
        <v>0</v>
      </c>
      <c r="P867" s="17" t="str">
        <f t="shared" si="326"/>
        <v/>
      </c>
      <c r="Q867" s="16"/>
      <c r="R867" s="10" t="str">
        <f t="shared" si="328"/>
        <v xml:space="preserve"> </v>
      </c>
      <c r="S867" s="25"/>
      <c r="T867" s="11"/>
      <c r="U867" s="12" t="str">
        <f t="shared" si="329"/>
        <v xml:space="preserve"> </v>
      </c>
      <c r="V867" s="13">
        <f t="shared" si="330"/>
        <v>0</v>
      </c>
      <c r="W867" s="11">
        <f t="shared" si="331"/>
        <v>0</v>
      </c>
      <c r="X867" s="14">
        <f t="shared" si="332"/>
        <v>0</v>
      </c>
      <c r="Y867" s="15" t="str">
        <f t="shared" si="333"/>
        <v>-</v>
      </c>
      <c r="Z867" s="51"/>
      <c r="AA867" s="15"/>
      <c r="AB867" s="51"/>
      <c r="AC867" s="15"/>
      <c r="AD867" s="51"/>
      <c r="AE867" s="15"/>
      <c r="AF867" s="51"/>
      <c r="AG867" s="15"/>
      <c r="AH867" s="51"/>
      <c r="AI867" s="15"/>
      <c r="AJ867" s="51"/>
      <c r="AK867" s="15"/>
      <c r="AL867" s="51"/>
      <c r="AM867" s="15"/>
      <c r="AN867" s="51"/>
      <c r="AO867" s="15"/>
      <c r="AP867" s="27" t="e">
        <f>TEXT(#REF!,"0,0") &amp;#REF!</f>
        <v>#REF!</v>
      </c>
      <c r="AQ867" s="6">
        <v>5.5</v>
      </c>
      <c r="AR867" s="24" t="s">
        <v>797</v>
      </c>
      <c r="AS867" s="2" t="e">
        <f>IF(#REF!="",AN867,AN867+0.1)</f>
        <v>#REF!</v>
      </c>
      <c r="AT867" s="5" t="e">
        <f>IF(#REF!="",#REF!,#REF!+0.1)</f>
        <v>#REF!</v>
      </c>
      <c r="AX867" s="109"/>
      <c r="AY867" s="10" t="str">
        <f t="shared" si="334"/>
        <v xml:space="preserve"> </v>
      </c>
      <c r="AZ867" s="25"/>
    </row>
    <row r="868" spans="3:52" x14ac:dyDescent="0.25">
      <c r="C868" s="92">
        <f t="shared" si="335"/>
        <v>18</v>
      </c>
      <c r="D868" s="3" t="s">
        <v>788</v>
      </c>
      <c r="E868" s="167"/>
      <c r="I868" s="27" t="str">
        <f t="shared" si="322"/>
        <v>5,5</v>
      </c>
      <c r="J868" s="6">
        <v>5.5</v>
      </c>
      <c r="K868" s="24" t="s">
        <v>797</v>
      </c>
      <c r="L868" s="2">
        <f t="shared" si="327"/>
        <v>0</v>
      </c>
      <c r="M868" s="5">
        <f t="shared" si="323"/>
        <v>5.5</v>
      </c>
      <c r="N868" s="196">
        <f t="shared" si="324"/>
        <v>0</v>
      </c>
      <c r="O868" s="196">
        <f t="shared" si="325"/>
        <v>0</v>
      </c>
      <c r="P868" s="17" t="str">
        <f t="shared" si="326"/>
        <v/>
      </c>
      <c r="Q868" s="16"/>
      <c r="R868" s="10" t="str">
        <f t="shared" si="328"/>
        <v xml:space="preserve"> </v>
      </c>
      <c r="S868" s="25"/>
      <c r="T868" s="11"/>
      <c r="U868" s="12" t="str">
        <f t="shared" si="329"/>
        <v xml:space="preserve"> </v>
      </c>
      <c r="V868" s="13">
        <f t="shared" si="330"/>
        <v>0</v>
      </c>
      <c r="W868" s="11">
        <f t="shared" si="331"/>
        <v>0</v>
      </c>
      <c r="X868" s="14">
        <f t="shared" si="332"/>
        <v>0</v>
      </c>
      <c r="Y868" s="15" t="str">
        <f t="shared" si="333"/>
        <v>-</v>
      </c>
      <c r="Z868" s="51"/>
      <c r="AA868" s="15"/>
      <c r="AB868" s="51"/>
      <c r="AC868" s="15"/>
      <c r="AD868" s="51"/>
      <c r="AE868" s="15"/>
      <c r="AF868" s="51"/>
      <c r="AG868" s="15"/>
      <c r="AH868" s="51"/>
      <c r="AI868" s="15"/>
      <c r="AJ868" s="51"/>
      <c r="AK868" s="15"/>
      <c r="AL868" s="51"/>
      <c r="AM868" s="15"/>
      <c r="AN868" s="51"/>
      <c r="AO868" s="15"/>
      <c r="AP868" s="27" t="e">
        <f>TEXT(#REF!,"0,0") &amp;#REF!</f>
        <v>#REF!</v>
      </c>
      <c r="AQ868" s="6">
        <v>5.5</v>
      </c>
      <c r="AR868" s="24" t="s">
        <v>797</v>
      </c>
      <c r="AS868" s="2" t="e">
        <f>IF(#REF!="",AN868,AN868+0.1)</f>
        <v>#REF!</v>
      </c>
      <c r="AT868" s="5" t="e">
        <f>IF(#REF!="",#REF!,#REF!+0.1)</f>
        <v>#REF!</v>
      </c>
      <c r="AX868" s="109"/>
      <c r="AY868" s="10" t="str">
        <f t="shared" si="334"/>
        <v xml:space="preserve"> </v>
      </c>
      <c r="AZ868" s="25"/>
    </row>
    <row r="869" spans="3:52" ht="15.75" thickBot="1" x14ac:dyDescent="0.3">
      <c r="C869" s="93">
        <f t="shared" si="335"/>
        <v>19</v>
      </c>
      <c r="D869" s="129" t="s">
        <v>789</v>
      </c>
      <c r="E869" s="169"/>
      <c r="I869" s="27" t="str">
        <f t="shared" si="322"/>
        <v>5,5</v>
      </c>
      <c r="J869" s="39">
        <v>5.5</v>
      </c>
      <c r="K869" s="40" t="s">
        <v>797</v>
      </c>
      <c r="L869" s="2">
        <f t="shared" si="327"/>
        <v>0</v>
      </c>
      <c r="M869" s="5">
        <f t="shared" si="323"/>
        <v>5.5</v>
      </c>
      <c r="N869" s="196">
        <f t="shared" si="324"/>
        <v>0</v>
      </c>
      <c r="O869" s="196">
        <f t="shared" si="325"/>
        <v>0</v>
      </c>
      <c r="P869" s="17" t="str">
        <f t="shared" si="326"/>
        <v/>
      </c>
      <c r="Q869" s="43"/>
      <c r="R869" s="44" t="str">
        <f t="shared" si="328"/>
        <v xml:space="preserve"> </v>
      </c>
      <c r="S869" s="45"/>
      <c r="T869" s="46"/>
      <c r="U869" s="47" t="str">
        <f t="shared" si="329"/>
        <v xml:space="preserve"> </v>
      </c>
      <c r="V869" s="48">
        <f t="shared" si="330"/>
        <v>0</v>
      </c>
      <c r="W869" s="46">
        <f t="shared" si="331"/>
        <v>0</v>
      </c>
      <c r="X869" s="49">
        <f t="shared" si="332"/>
        <v>0</v>
      </c>
      <c r="Y869" s="50" t="str">
        <f t="shared" si="333"/>
        <v>-</v>
      </c>
      <c r="Z869" s="52"/>
      <c r="AA869" s="50"/>
      <c r="AB869" s="52"/>
      <c r="AC869" s="50"/>
      <c r="AD869" s="52"/>
      <c r="AE869" s="50"/>
      <c r="AF869" s="52"/>
      <c r="AG869" s="50"/>
      <c r="AH869" s="52"/>
      <c r="AI869" s="50"/>
      <c r="AJ869" s="52"/>
      <c r="AK869" s="50"/>
      <c r="AL869" s="52"/>
      <c r="AM869" s="50"/>
      <c r="AN869" s="52"/>
      <c r="AO869" s="50"/>
      <c r="AP869" s="41" t="e">
        <f>TEXT(#REF!,"0,0") &amp;#REF!</f>
        <v>#REF!</v>
      </c>
      <c r="AQ869" s="39">
        <v>5.5</v>
      </c>
      <c r="AR869" s="40" t="s">
        <v>797</v>
      </c>
      <c r="AS869" s="42" t="e">
        <f>IF(#REF!="",AN869,AN869+0.1)</f>
        <v>#REF!</v>
      </c>
      <c r="AT869" s="190" t="e">
        <f>IF(#REF!="",#REF!,#REF!+0.1)</f>
        <v>#REF!</v>
      </c>
      <c r="AX869" s="109"/>
      <c r="AY869" s="10" t="str">
        <f t="shared" si="334"/>
        <v xml:space="preserve"> </v>
      </c>
      <c r="AZ869" s="25"/>
    </row>
  </sheetData>
  <sortState xmlns:xlrd2="http://schemas.microsoft.com/office/spreadsheetml/2017/richdata2" ref="A10:AZ826">
    <sortCondition descending="1" ref="L10:L826"/>
    <sortCondition descending="1" ref="S10:S826"/>
    <sortCondition descending="1" ref="M10:M826"/>
    <sortCondition descending="1" ref="Y10:Y826"/>
    <sortCondition ref="D10:D826"/>
  </sortState>
  <mergeCells count="54">
    <mergeCell ref="AB7:AC8"/>
    <mergeCell ref="AB9:AC9"/>
    <mergeCell ref="AF9:AG9"/>
    <mergeCell ref="Z6:AA6"/>
    <mergeCell ref="Z7:AA8"/>
    <mergeCell ref="Z9:AA9"/>
    <mergeCell ref="AJ9:AK9"/>
    <mergeCell ref="AD9:AE9"/>
    <mergeCell ref="AH9:AI9"/>
    <mergeCell ref="C2:Y2"/>
    <mergeCell ref="C3:Y3"/>
    <mergeCell ref="C4:Y4"/>
    <mergeCell ref="AH6:AI6"/>
    <mergeCell ref="AH7:AI8"/>
    <mergeCell ref="AF6:AG6"/>
    <mergeCell ref="AF7:AG8"/>
    <mergeCell ref="AD6:AE6"/>
    <mergeCell ref="AD7:AE8"/>
    <mergeCell ref="F5:F9"/>
    <mergeCell ref="G5:G9"/>
    <mergeCell ref="H5:H9"/>
    <mergeCell ref="AB6:AC6"/>
    <mergeCell ref="O5:O9"/>
    <mergeCell ref="P5:P9"/>
    <mergeCell ref="E5:E9"/>
    <mergeCell ref="AZ5:AZ9"/>
    <mergeCell ref="AN6:AO6"/>
    <mergeCell ref="AN9:AO9"/>
    <mergeCell ref="AN7:AO8"/>
    <mergeCell ref="AX5:AX9"/>
    <mergeCell ref="AV5:AV9"/>
    <mergeCell ref="AP5:AP9"/>
    <mergeCell ref="AY5:AY9"/>
    <mergeCell ref="AU5:AU9"/>
    <mergeCell ref="AW5:AW9"/>
    <mergeCell ref="AB5:AO5"/>
    <mergeCell ref="AJ6:AK6"/>
    <mergeCell ref="AJ7:AK8"/>
    <mergeCell ref="AL6:AM6"/>
    <mergeCell ref="AL7:AM8"/>
    <mergeCell ref="AL9:AM9"/>
    <mergeCell ref="C848:Y848"/>
    <mergeCell ref="C841:Y841"/>
    <mergeCell ref="V5:W9"/>
    <mergeCell ref="X5:X9"/>
    <mergeCell ref="Y5:Y9"/>
    <mergeCell ref="D5:D9"/>
    <mergeCell ref="I5:I9"/>
    <mergeCell ref="C5:C9"/>
    <mergeCell ref="Q5:Q9"/>
    <mergeCell ref="R5:R9"/>
    <mergeCell ref="S5:T9"/>
    <mergeCell ref="U5:U9"/>
    <mergeCell ref="N5:N9"/>
  </mergeCells>
  <conditionalFormatting sqref="C140:Y155 C277:Y283 C329:Y393 C327:C331 C321:Y327 C319:C321 C818:Y839 C524:Y816 C522:C531 C395:Y522 C392:C396 Q393:Q397 C157:Y179 C156:I156 L156:Y156 C199:Y199 C208:Y233 L200:Y200 C235:Y268 C234:I234 L234:Y234 C270:Y275 C269:I269 L269:Y269 C285:Y316 C284:I284 L284:Y284 C318:Y319 C317:I317 L317:Y317 C200:I207 K201:Y207">
    <cfRule type="expression" dxfId="91" priority="42">
      <formula>$J140=5</formula>
    </cfRule>
    <cfRule type="expression" dxfId="90" priority="43">
      <formula>$J140=4.5</formula>
    </cfRule>
    <cfRule type="expression" dxfId="89" priority="44">
      <formula>$G140=4</formula>
    </cfRule>
    <cfRule type="expression" dxfId="88" priority="45">
      <formula>$J140=3.5</formula>
    </cfRule>
    <cfRule type="expression" dxfId="87" priority="46">
      <formula>$J140=3</formula>
    </cfRule>
  </conditionalFormatting>
  <conditionalFormatting sqref="C276:Y276">
    <cfRule type="expression" dxfId="86" priority="37">
      <formula>$J276=5</formula>
    </cfRule>
    <cfRule type="expression" dxfId="85" priority="38">
      <formula>$J276=4.5</formula>
    </cfRule>
    <cfRule type="expression" dxfId="84" priority="39">
      <formula>$G276=4</formula>
    </cfRule>
    <cfRule type="expression" dxfId="83" priority="40">
      <formula>$J276=3.5</formula>
    </cfRule>
    <cfRule type="expression" dxfId="82" priority="41">
      <formula>$J276=3</formula>
    </cfRule>
  </conditionalFormatting>
  <conditionalFormatting sqref="C328:Y328">
    <cfRule type="expression" dxfId="81" priority="32">
      <formula>$J328=5</formula>
    </cfRule>
    <cfRule type="expression" dxfId="80" priority="33">
      <formula>$J328=4.5</formula>
    </cfRule>
    <cfRule type="expression" dxfId="79" priority="34">
      <formula>$G328=4</formula>
    </cfRule>
    <cfRule type="expression" dxfId="78" priority="35">
      <formula>$J328=3.5</formula>
    </cfRule>
    <cfRule type="expression" dxfId="77" priority="36">
      <formula>$J328=3</formula>
    </cfRule>
  </conditionalFormatting>
  <conditionalFormatting sqref="C320:Y320">
    <cfRule type="expression" dxfId="76" priority="27">
      <formula>$J320=5</formula>
    </cfRule>
    <cfRule type="expression" dxfId="75" priority="28">
      <formula>$J320=4.5</formula>
    </cfRule>
    <cfRule type="expression" dxfId="74" priority="29">
      <formula>$G320=4</formula>
    </cfRule>
    <cfRule type="expression" dxfId="73" priority="30">
      <formula>$J320=3.5</formula>
    </cfRule>
    <cfRule type="expression" dxfId="72" priority="31">
      <formula>$J320=3</formula>
    </cfRule>
  </conditionalFormatting>
  <conditionalFormatting sqref="C817:Y817">
    <cfRule type="expression" dxfId="71" priority="22">
      <formula>$J817=5</formula>
    </cfRule>
    <cfRule type="expression" dxfId="70" priority="23">
      <formula>$J817=4.5</formula>
    </cfRule>
    <cfRule type="expression" dxfId="69" priority="24">
      <formula>$G817=4</formula>
    </cfRule>
    <cfRule type="expression" dxfId="68" priority="25">
      <formula>$J817=3.5</formula>
    </cfRule>
    <cfRule type="expression" dxfId="67" priority="26">
      <formula>$J817=3</formula>
    </cfRule>
  </conditionalFormatting>
  <conditionalFormatting sqref="C523:Y523">
    <cfRule type="expression" dxfId="66" priority="17">
      <formula>$J523=5</formula>
    </cfRule>
    <cfRule type="expression" dxfId="65" priority="18">
      <formula>$J523=4.5</formula>
    </cfRule>
    <cfRule type="expression" dxfId="64" priority="19">
      <formula>$G523=4</formula>
    </cfRule>
    <cfRule type="expression" dxfId="63" priority="20">
      <formula>$J523=3.5</formula>
    </cfRule>
    <cfRule type="expression" dxfId="62" priority="21">
      <formula>$J523=3</formula>
    </cfRule>
  </conditionalFormatting>
  <conditionalFormatting sqref="C394:Y394">
    <cfRule type="expression" dxfId="61" priority="12">
      <formula>$J394=5</formula>
    </cfRule>
    <cfRule type="expression" dxfId="60" priority="13">
      <formula>$J394=4.5</formula>
    </cfRule>
    <cfRule type="expression" dxfId="59" priority="14">
      <formula>$G394=4</formula>
    </cfRule>
    <cfRule type="expression" dxfId="58" priority="15">
      <formula>$J394=3.5</formula>
    </cfRule>
    <cfRule type="expression" dxfId="57" priority="16">
      <formula>$J394=3</formula>
    </cfRule>
  </conditionalFormatting>
  <conditionalFormatting sqref="C180:Y198">
    <cfRule type="expression" dxfId="56" priority="7">
      <formula>$J180=5</formula>
    </cfRule>
    <cfRule type="expression" dxfId="55" priority="8">
      <formula>$J180=4.5</formula>
    </cfRule>
    <cfRule type="expression" dxfId="54" priority="9" stopIfTrue="1">
      <formula>$J180=4</formula>
    </cfRule>
    <cfRule type="expression" dxfId="53" priority="10">
      <formula>$J180=3.5</formula>
    </cfRule>
    <cfRule type="expression" dxfId="52" priority="11">
      <formula>$J180=3</formula>
    </cfRule>
  </conditionalFormatting>
  <conditionalFormatting sqref="J200:J207">
    <cfRule type="expression" dxfId="51" priority="6">
      <formula>$J200=3</formula>
    </cfRule>
  </conditionalFormatting>
  <conditionalFormatting sqref="C140:Y839">
    <cfRule type="expression" dxfId="50" priority="1">
      <formula>$J144=4</formula>
    </cfRule>
    <cfRule type="expression" dxfId="49" priority="2">
      <formula>$J140=5</formula>
    </cfRule>
    <cfRule type="expression" dxfId="48" priority="3">
      <formula>$J140=4.5</formula>
    </cfRule>
    <cfRule type="expression" dxfId="47" priority="4">
      <formula>$J140=4</formula>
    </cfRule>
    <cfRule type="expression" dxfId="46" priority="5">
      <formula>$J140=3.5</formula>
    </cfRule>
  </conditionalFormatting>
  <pageMargins left="3.937007874015748E-2" right="3.937007874015748E-2" top="3.937007874015748E-2" bottom="3.937007874015748E-2" header="0" footer="0"/>
  <pageSetup paperSize="9" scale="61" fitToHeight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BB264-6D13-4A58-95FD-1E105BB3A73D}">
  <dimension ref="A1:V143"/>
  <sheetViews>
    <sheetView workbookViewId="0">
      <selection activeCell="J19" sqref="J19"/>
    </sheetView>
  </sheetViews>
  <sheetFormatPr defaultColWidth="9.140625" defaultRowHeight="15" x14ac:dyDescent="0.25"/>
  <cols>
    <col min="1" max="1" width="9.140625" style="57"/>
    <col min="2" max="2" width="34.42578125" style="55" customWidth="1"/>
    <col min="3" max="4" width="9.140625" style="55"/>
    <col min="5" max="5" width="12.5703125" style="55" customWidth="1"/>
    <col min="6" max="6" width="10.7109375" style="55" customWidth="1"/>
    <col min="7" max="9" width="11.85546875" style="145" customWidth="1"/>
    <col min="10" max="10" width="12.28515625" style="57" customWidth="1"/>
    <col min="11" max="11" width="9.140625" style="55"/>
    <col min="12" max="12" width="28.28515625" style="57" customWidth="1"/>
    <col min="13" max="13" width="30.7109375" style="57" customWidth="1"/>
    <col min="14" max="17" width="9.140625" style="57"/>
    <col min="18" max="22" width="9.140625" style="55"/>
    <col min="23" max="16384" width="9.140625" style="57"/>
  </cols>
  <sheetData>
    <row r="1" spans="1:22" x14ac:dyDescent="0.25">
      <c r="B1" s="162" t="s">
        <v>858</v>
      </c>
      <c r="C1" s="162" t="s">
        <v>844</v>
      </c>
      <c r="D1" s="162" t="s">
        <v>856</v>
      </c>
      <c r="E1" s="144" t="s">
        <v>843</v>
      </c>
      <c r="F1" s="144" t="s">
        <v>843</v>
      </c>
    </row>
    <row r="2" spans="1:22" ht="19.5" customHeight="1" x14ac:dyDescent="0.3">
      <c r="A2" s="57">
        <v>4</v>
      </c>
      <c r="B2" s="161" t="s">
        <v>1</v>
      </c>
      <c r="C2" s="55">
        <v>4</v>
      </c>
      <c r="D2" s="55">
        <v>65</v>
      </c>
      <c r="E2" s="146" t="e">
        <f>F2*(G2/H2)</f>
        <v>#VALUE!</v>
      </c>
      <c r="F2" s="55">
        <f>IFERROR(VLOOKUP(C2,'Начисление очков_'!$Q$4:$R$69,2,FALSE),0)</f>
        <v>77</v>
      </c>
      <c r="G2" s="145" t="str">
        <f>VLOOKUP(B2,'Парный рейтинг'!D$10:H$928,2,FALSE)</f>
        <v/>
      </c>
      <c r="H2" s="145" t="e">
        <f>G2+G3</f>
        <v>#VALUE!</v>
      </c>
      <c r="I2" s="145" t="e">
        <f>E2-D2</f>
        <v>#VALUE!</v>
      </c>
      <c r="J2" s="57">
        <f>MATCH(B2,'Парный рейтинг'!D$10:D$1031,0)</f>
        <v>1</v>
      </c>
      <c r="K2" s="55">
        <v>1</v>
      </c>
      <c r="L2" s="57" t="str">
        <f t="shared" ref="L2:L33" si="0">TRIM(B2)</f>
        <v>Фахрадини Али</v>
      </c>
      <c r="M2" s="58" t="str">
        <f t="shared" ref="M2:M33" si="1">MID(B2&amp;" "&amp;B2, FIND(" ",B2)+1,LEN(B2))</f>
        <v>Али Фахрадини</v>
      </c>
      <c r="P2" s="57">
        <f>IFERROR(J2,#REF!)</f>
        <v>1</v>
      </c>
      <c r="R2" s="55">
        <v>1</v>
      </c>
      <c r="S2" s="55">
        <v>1</v>
      </c>
      <c r="T2" s="55">
        <v>1</v>
      </c>
      <c r="U2" s="55">
        <v>1</v>
      </c>
      <c r="V2" s="55">
        <v>1</v>
      </c>
    </row>
    <row r="3" spans="1:22" ht="19.5" customHeight="1" x14ac:dyDescent="0.3">
      <c r="A3" s="57">
        <v>16</v>
      </c>
      <c r="B3" s="56" t="s">
        <v>44</v>
      </c>
      <c r="C3" s="55">
        <v>16</v>
      </c>
      <c r="D3" s="55">
        <v>14</v>
      </c>
      <c r="E3" s="146" t="e">
        <f>F3*(G3/H3)</f>
        <v>#VALUE!</v>
      </c>
      <c r="F3" s="55">
        <f>IFERROR(VLOOKUP(C3,'Начисление очков_'!$Q$4:$R$69,2,FALSE),0)</f>
        <v>19</v>
      </c>
      <c r="G3" s="145" t="str">
        <f>VLOOKUP(B3,'Парный рейтинг'!D$10:H$928,2,FALSE)</f>
        <v/>
      </c>
      <c r="H3" s="145" t="e">
        <f>H2</f>
        <v>#VALUE!</v>
      </c>
      <c r="I3" s="145" t="e">
        <f t="shared" ref="I3:I43" si="2">E3-D3</f>
        <v>#VALUE!</v>
      </c>
      <c r="J3" s="57">
        <f>MATCH(B3,'Парный рейтинг'!D$10:D$1031,0)</f>
        <v>11</v>
      </c>
      <c r="K3" s="55">
        <f>K2+1</f>
        <v>2</v>
      </c>
      <c r="L3" s="57" t="str">
        <f t="shared" si="0"/>
        <v>Гречихин Алексей</v>
      </c>
      <c r="M3" s="58" t="str">
        <f t="shared" si="1"/>
        <v>Алексей Гречихин</v>
      </c>
      <c r="P3" s="57">
        <f>IFERROR(J3,#REF!)</f>
        <v>11</v>
      </c>
      <c r="R3" s="55">
        <v>2</v>
      </c>
      <c r="S3" s="55">
        <v>2</v>
      </c>
      <c r="T3" s="55">
        <v>1</v>
      </c>
      <c r="U3" s="55">
        <v>1</v>
      </c>
      <c r="V3" s="55">
        <v>1</v>
      </c>
    </row>
    <row r="4" spans="1:22" ht="19.5" customHeight="1" x14ac:dyDescent="0.3">
      <c r="A4" s="57">
        <v>24</v>
      </c>
      <c r="B4" s="56" t="s">
        <v>608</v>
      </c>
      <c r="C4" s="55">
        <v>24</v>
      </c>
      <c r="D4" s="55">
        <v>5</v>
      </c>
      <c r="E4" s="146" t="e">
        <f t="shared" ref="E4:E67" si="3">F4*(G4/H4)</f>
        <v>#VALUE!</v>
      </c>
      <c r="F4" s="55">
        <f>IFERROR(VLOOKUP(C4,'Начисление очков_'!$Q$4:$R$69,2,FALSE),0)</f>
        <v>8</v>
      </c>
      <c r="G4" s="145" t="str">
        <f>VLOOKUP(B4,'Парный рейтинг'!D$10:H$928,2,FALSE)</f>
        <v/>
      </c>
      <c r="H4" s="145" t="e">
        <f>G4+G5</f>
        <v>#VALUE!</v>
      </c>
      <c r="I4" s="145" t="e">
        <f t="shared" si="2"/>
        <v>#VALUE!</v>
      </c>
      <c r="J4" s="57">
        <f>MATCH(B4,'Парный рейтинг'!D$10:D$1031,0)</f>
        <v>66</v>
      </c>
      <c r="K4" s="55">
        <f t="shared" ref="K4:K67" si="4">K3+1</f>
        <v>3</v>
      </c>
      <c r="L4" s="57" t="str">
        <f t="shared" si="0"/>
        <v>Кан Константин</v>
      </c>
      <c r="M4" s="58" t="str">
        <f t="shared" si="1"/>
        <v>Константин Кан</v>
      </c>
      <c r="P4" s="57">
        <f>IFERROR(J4,#REF!)</f>
        <v>66</v>
      </c>
      <c r="R4" s="55">
        <v>3</v>
      </c>
      <c r="S4" s="55">
        <v>3</v>
      </c>
      <c r="T4" s="55">
        <v>2</v>
      </c>
      <c r="U4" s="55">
        <v>2</v>
      </c>
      <c r="V4" s="55">
        <v>2</v>
      </c>
    </row>
    <row r="5" spans="1:22" ht="19.5" customHeight="1" x14ac:dyDescent="0.3">
      <c r="A5" s="57">
        <v>1</v>
      </c>
      <c r="B5" s="56" t="s">
        <v>320</v>
      </c>
      <c r="C5" s="55">
        <v>1</v>
      </c>
      <c r="D5" s="55">
        <v>180</v>
      </c>
      <c r="E5" s="146" t="e">
        <f t="shared" si="3"/>
        <v>#VALUE!</v>
      </c>
      <c r="F5" s="55">
        <f>IFERROR(VLOOKUP(C5,'Начисление очков_'!$Q$4:$R$69,2,FALSE),0)</f>
        <v>215</v>
      </c>
      <c r="G5" s="145" t="str">
        <f>VLOOKUP(B5,'Парный рейтинг'!D$10:H$928,2,FALSE)</f>
        <v/>
      </c>
      <c r="H5" s="145" t="e">
        <f>H4</f>
        <v>#VALUE!</v>
      </c>
      <c r="I5" s="145" t="e">
        <f t="shared" si="2"/>
        <v>#VALUE!</v>
      </c>
      <c r="J5" s="57">
        <f>MATCH(B5,'Парный рейтинг'!D$10:D$1031,0)</f>
        <v>2</v>
      </c>
      <c r="K5" s="55">
        <f t="shared" si="4"/>
        <v>4</v>
      </c>
      <c r="L5" s="57" t="str">
        <f t="shared" si="0"/>
        <v>Печенюк Максим</v>
      </c>
      <c r="M5" s="58" t="str">
        <f t="shared" si="1"/>
        <v>Максим Печенюк</v>
      </c>
      <c r="P5" s="57">
        <f>IFERROR(J5,#REF!)</f>
        <v>2</v>
      </c>
      <c r="R5" s="55">
        <v>4</v>
      </c>
      <c r="S5" s="55">
        <v>4</v>
      </c>
      <c r="T5" s="55">
        <v>2</v>
      </c>
      <c r="U5" s="55">
        <v>2</v>
      </c>
      <c r="V5" s="55">
        <v>2</v>
      </c>
    </row>
    <row r="6" spans="1:22" ht="19.5" customHeight="1" x14ac:dyDescent="0.3">
      <c r="A6" s="57">
        <v>8</v>
      </c>
      <c r="B6" s="165" t="s">
        <v>131</v>
      </c>
      <c r="C6" s="55">
        <v>8</v>
      </c>
      <c r="D6" s="55">
        <v>37</v>
      </c>
      <c r="E6" s="146" t="e">
        <f t="shared" si="3"/>
        <v>#VALUE!</v>
      </c>
      <c r="F6" s="55">
        <f>IFERROR(VLOOKUP(C6,'Начисление очков_'!$Q$4:$R$69,2,FALSE),0)</f>
        <v>38</v>
      </c>
      <c r="G6" s="145" t="str">
        <f>VLOOKUP(B6,'Парный рейтинг'!D$10:H$928,2,FALSE)</f>
        <v/>
      </c>
      <c r="H6" s="145" t="e">
        <f>G6+G7</f>
        <v>#VALUE!</v>
      </c>
      <c r="I6" s="145" t="e">
        <f t="shared" si="2"/>
        <v>#VALUE!</v>
      </c>
      <c r="J6" s="57">
        <f>MATCH(B6,'Парный рейтинг'!D$10:D$1031,0)</f>
        <v>7</v>
      </c>
      <c r="K6" s="55">
        <f t="shared" si="4"/>
        <v>5</v>
      </c>
      <c r="L6" s="57" t="str">
        <f t="shared" si="0"/>
        <v>Шакиров Тимур</v>
      </c>
      <c r="M6" s="58" t="str">
        <f t="shared" si="1"/>
        <v>Тимур Шакиров</v>
      </c>
      <c r="P6" s="57">
        <f>IFERROR(J6,#REF!)</f>
        <v>7</v>
      </c>
      <c r="R6" s="55">
        <v>5</v>
      </c>
      <c r="S6" s="55">
        <v>5</v>
      </c>
      <c r="T6" s="55">
        <v>3</v>
      </c>
      <c r="U6" s="55">
        <v>3</v>
      </c>
      <c r="V6" s="55">
        <v>3</v>
      </c>
    </row>
    <row r="7" spans="1:22" ht="19.5" customHeight="1" x14ac:dyDescent="0.3">
      <c r="A7" s="57">
        <v>8</v>
      </c>
      <c r="B7" s="56" t="s">
        <v>83</v>
      </c>
      <c r="C7" s="55">
        <v>8</v>
      </c>
      <c r="D7" s="55">
        <v>35</v>
      </c>
      <c r="E7" s="146" t="e">
        <f t="shared" si="3"/>
        <v>#VALUE!</v>
      </c>
      <c r="F7" s="55">
        <f>IFERROR(VLOOKUP(C7,'Начисление очков_'!$Q$4:$R$69,2,FALSE),0)</f>
        <v>38</v>
      </c>
      <c r="G7" s="145" t="str">
        <f>VLOOKUP(B7,'Парный рейтинг'!D$10:H$928,2,FALSE)</f>
        <v/>
      </c>
      <c r="H7" s="145" t="e">
        <f>H6</f>
        <v>#VALUE!</v>
      </c>
      <c r="I7" s="145" t="e">
        <f t="shared" si="2"/>
        <v>#VALUE!</v>
      </c>
      <c r="J7" s="57">
        <f>MATCH(B7,'Парный рейтинг'!D$10:D$1031,0)</f>
        <v>8</v>
      </c>
      <c r="K7" s="55">
        <f t="shared" si="4"/>
        <v>6</v>
      </c>
      <c r="L7" s="57" t="str">
        <f t="shared" si="0"/>
        <v>Вышенский Владимир</v>
      </c>
      <c r="M7" s="58" t="str">
        <f t="shared" si="1"/>
        <v>Владимир Вышенский</v>
      </c>
      <c r="P7" s="57">
        <f>IFERROR(J7,#REF!)</f>
        <v>8</v>
      </c>
      <c r="R7" s="55">
        <v>6</v>
      </c>
      <c r="S7" s="55">
        <v>6</v>
      </c>
      <c r="T7" s="55">
        <v>3</v>
      </c>
      <c r="U7" s="55">
        <v>3</v>
      </c>
      <c r="V7" s="55">
        <v>3</v>
      </c>
    </row>
    <row r="8" spans="1:22" ht="19.5" customHeight="1" x14ac:dyDescent="0.3">
      <c r="A8" s="57">
        <v>32</v>
      </c>
      <c r="B8" s="59" t="s">
        <v>183</v>
      </c>
      <c r="C8" s="55">
        <v>32</v>
      </c>
      <c r="D8" s="55">
        <v>5</v>
      </c>
      <c r="E8" s="146" t="e">
        <f t="shared" si="3"/>
        <v>#VALUE!</v>
      </c>
      <c r="F8" s="55">
        <f>IFERROR(VLOOKUP(C8,'Начисление очков_'!$Q$4:$R$69,2,FALSE),0)</f>
        <v>6</v>
      </c>
      <c r="G8" s="145" t="str">
        <f>VLOOKUP(B8,'Парный рейтинг'!D$10:H$928,2,FALSE)</f>
        <v/>
      </c>
      <c r="H8" s="145" t="e">
        <f>G8+G9</f>
        <v>#VALUE!</v>
      </c>
      <c r="I8" s="145" t="e">
        <f t="shared" si="2"/>
        <v>#VALUE!</v>
      </c>
      <c r="J8" s="57">
        <f>MATCH(B8,'Парный рейтинг'!D$10:D$1031,0)</f>
        <v>30</v>
      </c>
      <c r="K8" s="55">
        <v>8</v>
      </c>
      <c r="L8" s="57" t="str">
        <f t="shared" si="0"/>
        <v>Кисель Игорь</v>
      </c>
      <c r="M8" s="58" t="str">
        <f t="shared" si="1"/>
        <v>Игорь Кисель</v>
      </c>
      <c r="P8" s="57">
        <f>IFERROR(J8,#REF!)</f>
        <v>30</v>
      </c>
      <c r="R8" s="55">
        <v>8</v>
      </c>
      <c r="S8" s="55">
        <v>8</v>
      </c>
      <c r="T8" s="55">
        <v>4</v>
      </c>
      <c r="U8" s="55">
        <v>4</v>
      </c>
      <c r="V8" s="55">
        <v>4</v>
      </c>
    </row>
    <row r="9" spans="1:22" ht="19.5" customHeight="1" x14ac:dyDescent="0.3">
      <c r="A9" s="57">
        <v>20</v>
      </c>
      <c r="B9" s="59" t="s">
        <v>2</v>
      </c>
      <c r="C9" s="55">
        <v>20</v>
      </c>
      <c r="D9" s="55">
        <v>9</v>
      </c>
      <c r="E9" s="146" t="e">
        <f t="shared" si="3"/>
        <v>#VALUE!</v>
      </c>
      <c r="F9" s="55">
        <f>IFERROR(VLOOKUP(C9,'Начисление очков_'!$Q$4:$R$69,2,FALSE),0)</f>
        <v>12</v>
      </c>
      <c r="G9" s="145" t="str">
        <f>VLOOKUP(B9,'Парный рейтинг'!D$10:H$928,2,FALSE)</f>
        <v/>
      </c>
      <c r="H9" s="145" t="e">
        <f>H8</f>
        <v>#VALUE!</v>
      </c>
      <c r="I9" s="145" t="e">
        <f t="shared" si="2"/>
        <v>#VALUE!</v>
      </c>
      <c r="J9" s="57">
        <f>MATCH(B9,'Парный рейтинг'!D$10:D$1031,0)</f>
        <v>26</v>
      </c>
      <c r="K9" s="55">
        <v>8</v>
      </c>
      <c r="L9" s="57" t="str">
        <f t="shared" si="0"/>
        <v>Куринов Владимир</v>
      </c>
      <c r="M9" s="58" t="str">
        <f t="shared" si="1"/>
        <v>Владимир Куринов</v>
      </c>
      <c r="P9" s="57">
        <f>IFERROR(J9,#REF!)</f>
        <v>26</v>
      </c>
      <c r="R9" s="55">
        <v>8</v>
      </c>
      <c r="S9" s="55">
        <v>8</v>
      </c>
      <c r="T9" s="55">
        <v>4</v>
      </c>
      <c r="U9" s="55">
        <v>4</v>
      </c>
      <c r="V9" s="55">
        <v>4</v>
      </c>
    </row>
    <row r="10" spans="1:22" ht="19.5" customHeight="1" x14ac:dyDescent="0.3">
      <c r="A10" s="57">
        <v>8</v>
      </c>
      <c r="B10" s="56" t="s">
        <v>58</v>
      </c>
      <c r="C10" s="55">
        <v>8</v>
      </c>
      <c r="D10" s="55">
        <v>33</v>
      </c>
      <c r="E10" s="146" t="e">
        <f t="shared" si="3"/>
        <v>#VALUE!</v>
      </c>
      <c r="F10" s="55">
        <f>IFERROR(VLOOKUP(C10,'Начисление очков_'!$Q$4:$R$69,2,FALSE),0)</f>
        <v>38</v>
      </c>
      <c r="G10" s="145" t="str">
        <f>VLOOKUP(B10,'Парный рейтинг'!D$10:H$928,2,FALSE)</f>
        <v/>
      </c>
      <c r="H10" s="145" t="e">
        <f>G10+G11</f>
        <v>#VALUE!</v>
      </c>
      <c r="I10" s="145" t="e">
        <f t="shared" si="2"/>
        <v>#VALUE!</v>
      </c>
      <c r="J10" s="57">
        <f>MATCH(B10,'Парный рейтинг'!D$10:D$1031,0)</f>
        <v>22</v>
      </c>
      <c r="K10" s="55">
        <f t="shared" si="4"/>
        <v>9</v>
      </c>
      <c r="L10" s="57" t="str">
        <f t="shared" si="0"/>
        <v>Салаватов Еламан</v>
      </c>
      <c r="M10" s="58" t="str">
        <f t="shared" si="1"/>
        <v>Еламан Салаватов</v>
      </c>
      <c r="P10" s="57">
        <f>IFERROR(J10,#REF!)</f>
        <v>22</v>
      </c>
      <c r="R10" s="55">
        <v>9</v>
      </c>
      <c r="S10" s="55">
        <v>9</v>
      </c>
      <c r="T10" s="55">
        <v>8</v>
      </c>
      <c r="U10" s="55">
        <v>5</v>
      </c>
      <c r="V10" s="55">
        <v>8</v>
      </c>
    </row>
    <row r="11" spans="1:22" ht="19.5" customHeight="1" x14ac:dyDescent="0.3">
      <c r="A11" s="57">
        <v>17</v>
      </c>
      <c r="B11" s="56" t="s">
        <v>227</v>
      </c>
      <c r="C11" s="55">
        <v>17</v>
      </c>
      <c r="D11" s="55">
        <v>13</v>
      </c>
      <c r="E11" s="146" t="e">
        <f t="shared" si="3"/>
        <v>#VALUE!</v>
      </c>
      <c r="F11" s="55">
        <f>IFERROR(VLOOKUP(C11,'Начисление очков_'!$Q$4:$R$69,2,FALSE),0)</f>
        <v>17</v>
      </c>
      <c r="G11" s="145" t="str">
        <f>VLOOKUP(B11,'Парный рейтинг'!D$10:H$928,2,FALSE)</f>
        <v/>
      </c>
      <c r="H11" s="145" t="e">
        <f>H10</f>
        <v>#VALUE!</v>
      </c>
      <c r="I11" s="145" t="e">
        <f t="shared" si="2"/>
        <v>#VALUE!</v>
      </c>
      <c r="J11" s="57">
        <f>MATCH(B11,'Парный рейтинг'!D$10:D$1031,0)</f>
        <v>44</v>
      </c>
      <c r="K11" s="55">
        <f t="shared" si="4"/>
        <v>10</v>
      </c>
      <c r="L11" s="57" t="str">
        <f t="shared" si="0"/>
        <v>Тусупов Айдын</v>
      </c>
      <c r="M11" s="58" t="str">
        <f t="shared" si="1"/>
        <v>Айдын Тусупов</v>
      </c>
      <c r="P11" s="57">
        <f>IFERROR(J11,#REF!)</f>
        <v>44</v>
      </c>
      <c r="R11" s="55">
        <v>10</v>
      </c>
      <c r="S11" s="55">
        <v>10</v>
      </c>
      <c r="T11" s="55">
        <v>8</v>
      </c>
      <c r="U11" s="55">
        <v>5</v>
      </c>
      <c r="V11" s="55">
        <v>8</v>
      </c>
    </row>
    <row r="12" spans="1:22" ht="19.5" customHeight="1" x14ac:dyDescent="0.3">
      <c r="A12" s="57">
        <v>2</v>
      </c>
      <c r="B12" s="59" t="s">
        <v>20</v>
      </c>
      <c r="C12" s="55">
        <v>2</v>
      </c>
      <c r="D12" s="55">
        <v>115</v>
      </c>
      <c r="E12" s="146" t="e">
        <f t="shared" si="3"/>
        <v>#VALUE!</v>
      </c>
      <c r="F12" s="55">
        <f>IFERROR(VLOOKUP(C12,'Начисление очков_'!$Q$4:$R$69,2,FALSE),0)</f>
        <v>130</v>
      </c>
      <c r="G12" s="145" t="str">
        <f>VLOOKUP(B12,'Парный рейтинг'!D$10:H$928,2,FALSE)</f>
        <v/>
      </c>
      <c r="H12" s="145" t="e">
        <f>G12+G13</f>
        <v>#VALUE!</v>
      </c>
      <c r="I12" s="145" t="e">
        <f t="shared" si="2"/>
        <v>#VALUE!</v>
      </c>
      <c r="J12" s="57">
        <f>MATCH(B12,'Парный рейтинг'!D$10:D$1031,0)</f>
        <v>13</v>
      </c>
      <c r="K12" s="55">
        <v>12</v>
      </c>
      <c r="L12" s="57" t="str">
        <f t="shared" si="0"/>
        <v>Галал Ахмед</v>
      </c>
      <c r="M12" s="58" t="str">
        <f t="shared" si="1"/>
        <v>Ахмед Галал</v>
      </c>
      <c r="P12" s="57">
        <f>IFERROR(J12,#REF!)</f>
        <v>13</v>
      </c>
      <c r="R12" s="55">
        <v>12</v>
      </c>
      <c r="S12" s="55">
        <v>12</v>
      </c>
      <c r="T12" s="55">
        <v>8</v>
      </c>
      <c r="U12" s="55">
        <v>6</v>
      </c>
      <c r="V12" s="55">
        <v>8</v>
      </c>
    </row>
    <row r="13" spans="1:22" ht="19.5" customHeight="1" x14ac:dyDescent="0.3">
      <c r="A13" s="57">
        <v>24</v>
      </c>
      <c r="B13" s="59" t="s">
        <v>35</v>
      </c>
      <c r="C13" s="55">
        <v>24</v>
      </c>
      <c r="D13" s="55">
        <v>5</v>
      </c>
      <c r="E13" s="146" t="e">
        <f t="shared" si="3"/>
        <v>#VALUE!</v>
      </c>
      <c r="F13" s="55">
        <f>IFERROR(VLOOKUP(C13,'Начисление очков_'!$Q$4:$R$69,2,FALSE),0)</f>
        <v>8</v>
      </c>
      <c r="G13" s="145" t="str">
        <f>VLOOKUP(B13,'Парный рейтинг'!D$10:H$928,2,FALSE)</f>
        <v>4,0</v>
      </c>
      <c r="H13" s="145" t="e">
        <f>H12</f>
        <v>#VALUE!</v>
      </c>
      <c r="I13" s="145" t="e">
        <f t="shared" si="2"/>
        <v>#VALUE!</v>
      </c>
      <c r="J13" s="57">
        <f>MATCH(B13,'Парный рейтинг'!D$10:D$1031,0)</f>
        <v>43</v>
      </c>
      <c r="K13" s="55">
        <v>12</v>
      </c>
      <c r="L13" s="57" t="str">
        <f t="shared" si="0"/>
        <v>Утегулов Даулет</v>
      </c>
      <c r="M13" s="58" t="str">
        <f t="shared" si="1"/>
        <v>Даулет Утегулов</v>
      </c>
      <c r="P13" s="57">
        <f>IFERROR(J13,#REF!)</f>
        <v>43</v>
      </c>
      <c r="R13" s="55">
        <v>12</v>
      </c>
      <c r="S13" s="55">
        <v>12</v>
      </c>
      <c r="T13" s="55">
        <v>8</v>
      </c>
      <c r="U13" s="55">
        <v>6</v>
      </c>
      <c r="V13" s="55">
        <v>8</v>
      </c>
    </row>
    <row r="14" spans="1:22" ht="19.5" customHeight="1" x14ac:dyDescent="0.3">
      <c r="A14" s="57">
        <v>3</v>
      </c>
      <c r="B14" s="56" t="s">
        <v>37</v>
      </c>
      <c r="C14" s="55">
        <v>3</v>
      </c>
      <c r="D14" s="55">
        <v>80</v>
      </c>
      <c r="E14" s="146" t="e">
        <f t="shared" si="3"/>
        <v>#VALUE!</v>
      </c>
      <c r="F14" s="55">
        <f>IFERROR(VLOOKUP(C14,'Начисление очков_'!$Q$4:$R$69,2,FALSE),0)</f>
        <v>90</v>
      </c>
      <c r="G14" s="145" t="str">
        <f>VLOOKUP(B14,'Парный рейтинг'!D$10:H$928,2,FALSE)</f>
        <v/>
      </c>
      <c r="H14" s="145" t="e">
        <f>G14+G15</f>
        <v>#VALUE!</v>
      </c>
      <c r="I14" s="145" t="e">
        <f t="shared" si="2"/>
        <v>#VALUE!</v>
      </c>
      <c r="J14" s="57">
        <f>MATCH(B14,'Парный рейтинг'!D$10:D$1031,0)</f>
        <v>18</v>
      </c>
      <c r="K14" s="55">
        <v>16</v>
      </c>
      <c r="L14" s="57" t="str">
        <f t="shared" si="0"/>
        <v>Нурамбеков Тимур</v>
      </c>
      <c r="M14" s="58" t="str">
        <f t="shared" si="1"/>
        <v>Тимур Нурамбеков</v>
      </c>
      <c r="P14" s="57">
        <f>IFERROR(J14,#REF!)</f>
        <v>18</v>
      </c>
      <c r="R14" s="55">
        <v>16</v>
      </c>
      <c r="S14" s="55">
        <v>16</v>
      </c>
      <c r="T14" s="55">
        <v>8</v>
      </c>
      <c r="U14" s="55">
        <v>8</v>
      </c>
      <c r="V14" s="55">
        <v>8</v>
      </c>
    </row>
    <row r="15" spans="1:22" ht="15.75" x14ac:dyDescent="0.3">
      <c r="A15" s="57">
        <v>16</v>
      </c>
      <c r="B15" s="56" t="s">
        <v>8</v>
      </c>
      <c r="C15" s="55">
        <v>16</v>
      </c>
      <c r="D15" s="55">
        <v>16</v>
      </c>
      <c r="E15" s="146" t="e">
        <f t="shared" si="3"/>
        <v>#VALUE!</v>
      </c>
      <c r="F15" s="55">
        <f>IFERROR(VLOOKUP(C15,'Начисление очков_'!$Q$4:$R$69,2,FALSE),0)</f>
        <v>19</v>
      </c>
      <c r="G15" s="145" t="str">
        <f>VLOOKUP(B15,'Парный рейтинг'!D$10:H$928,2,FALSE)</f>
        <v/>
      </c>
      <c r="H15" s="145" t="e">
        <f>H14</f>
        <v>#VALUE!</v>
      </c>
      <c r="I15" s="145" t="e">
        <f t="shared" si="2"/>
        <v>#VALUE!</v>
      </c>
      <c r="J15" s="57">
        <f>MATCH(B15,'Парный рейтинг'!D$10:D$1031,0)</f>
        <v>37</v>
      </c>
      <c r="K15" s="55">
        <v>16</v>
      </c>
      <c r="L15" s="57" t="str">
        <f t="shared" si="0"/>
        <v>Кекилбаев Димаш</v>
      </c>
      <c r="M15" s="58" t="str">
        <f t="shared" si="1"/>
        <v>Димаш Кекилбаев</v>
      </c>
      <c r="P15" s="57">
        <f>IFERROR(J15,#REF!)</f>
        <v>37</v>
      </c>
      <c r="R15" s="55">
        <v>16</v>
      </c>
      <c r="S15" s="55">
        <v>16</v>
      </c>
      <c r="T15" s="55">
        <v>8</v>
      </c>
      <c r="U15" s="55">
        <v>8</v>
      </c>
      <c r="V15" s="55">
        <v>8</v>
      </c>
    </row>
    <row r="16" spans="1:22" ht="15.75" x14ac:dyDescent="0.3">
      <c r="A16" s="57">
        <v>8</v>
      </c>
      <c r="B16" s="56" t="s">
        <v>200</v>
      </c>
      <c r="C16" s="55">
        <v>8</v>
      </c>
      <c r="D16" s="55">
        <v>33</v>
      </c>
      <c r="E16" s="146" t="e">
        <f t="shared" si="3"/>
        <v>#VALUE!</v>
      </c>
      <c r="F16" s="55">
        <f>IFERROR(VLOOKUP(C16,'Начисление очков_'!$Q$4:$R$69,2,FALSE),0)</f>
        <v>38</v>
      </c>
      <c r="G16" s="145" t="str">
        <f>VLOOKUP(B16,'Парный рейтинг'!D$10:H$928,2,FALSE)</f>
        <v/>
      </c>
      <c r="H16" s="145" t="e">
        <f>G16+G17</f>
        <v>#VALUE!</v>
      </c>
      <c r="I16" s="145" t="e">
        <f t="shared" si="2"/>
        <v>#VALUE!</v>
      </c>
      <c r="J16" s="57">
        <f>MATCH(B16,'Парный рейтинг'!D$10:D$1031,0)</f>
        <v>47</v>
      </c>
      <c r="K16" s="55">
        <v>16</v>
      </c>
      <c r="L16" s="57" t="str">
        <f t="shared" si="0"/>
        <v>Хамзадин Рустам</v>
      </c>
      <c r="M16" s="58" t="str">
        <f t="shared" si="1"/>
        <v>Рустам Хамзадин</v>
      </c>
      <c r="P16" s="57">
        <f>IFERROR(J16,#REF!)</f>
        <v>47</v>
      </c>
      <c r="R16" s="55">
        <v>16</v>
      </c>
      <c r="S16" s="55">
        <v>16</v>
      </c>
      <c r="T16" s="55">
        <v>8</v>
      </c>
      <c r="U16" s="55">
        <v>8</v>
      </c>
      <c r="V16" s="55">
        <v>8</v>
      </c>
    </row>
    <row r="17" spans="1:22" ht="15.75" x14ac:dyDescent="0.3">
      <c r="A17" s="57">
        <v>18</v>
      </c>
      <c r="B17" s="56" t="s">
        <v>170</v>
      </c>
      <c r="C17" s="55">
        <v>18</v>
      </c>
      <c r="D17" s="55">
        <v>11</v>
      </c>
      <c r="E17" s="146" t="e">
        <f t="shared" si="3"/>
        <v>#VALUE!</v>
      </c>
      <c r="F17" s="55">
        <f>IFERROR(VLOOKUP(C17,'Начисление очков_'!$Q$4:$R$69,2,FALSE),0)</f>
        <v>15</v>
      </c>
      <c r="G17" s="145" t="str">
        <f>VLOOKUP(B17,'Парный рейтинг'!D$10:H$928,2,FALSE)</f>
        <v/>
      </c>
      <c r="H17" s="145" t="e">
        <f>H16</f>
        <v>#VALUE!</v>
      </c>
      <c r="I17" s="145" t="e">
        <f t="shared" si="2"/>
        <v>#VALUE!</v>
      </c>
      <c r="J17" s="57">
        <f>MATCH(B17,'Парный рейтинг'!D$10:D$1031,0)</f>
        <v>88</v>
      </c>
      <c r="K17" s="55">
        <v>16</v>
      </c>
      <c r="L17" s="57" t="str">
        <f t="shared" si="0"/>
        <v>Андрюшин Андрей</v>
      </c>
      <c r="M17" s="58" t="str">
        <f t="shared" si="1"/>
        <v>Андрей Андрюшин</v>
      </c>
      <c r="P17" s="57">
        <f>IFERROR(J17,#REF!)</f>
        <v>88</v>
      </c>
      <c r="R17" s="55">
        <v>16</v>
      </c>
      <c r="S17" s="55">
        <v>16</v>
      </c>
      <c r="T17" s="55">
        <v>8</v>
      </c>
      <c r="U17" s="55">
        <v>8</v>
      </c>
      <c r="V17" s="55">
        <v>8</v>
      </c>
    </row>
    <row r="18" spans="1:22" ht="15.75" x14ac:dyDescent="0.3">
      <c r="A18" s="57">
        <v>19</v>
      </c>
      <c r="B18" s="56" t="s">
        <v>232</v>
      </c>
      <c r="C18" s="55">
        <v>19</v>
      </c>
      <c r="D18" s="55">
        <v>8</v>
      </c>
      <c r="E18" s="146" t="e">
        <f t="shared" si="3"/>
        <v>#VALUE!</v>
      </c>
      <c r="F18" s="55">
        <f>IFERROR(VLOOKUP(C18,'Начисление очков_'!$Q$4:$R$69,2,FALSE),0)</f>
        <v>13</v>
      </c>
      <c r="G18" s="145" t="str">
        <f>VLOOKUP(B18,'Парный рейтинг'!D$10:H$928,2,FALSE)</f>
        <v/>
      </c>
      <c r="H18" s="145" t="e">
        <f>G18+G19</f>
        <v>#VALUE!</v>
      </c>
      <c r="I18" s="145" t="e">
        <f t="shared" si="2"/>
        <v>#VALUE!</v>
      </c>
      <c r="J18" s="57">
        <f>MATCH(B18,'Парный рейтинг'!D$10:D$1031,0)</f>
        <v>100</v>
      </c>
      <c r="K18" s="55">
        <f t="shared" si="4"/>
        <v>17</v>
      </c>
      <c r="L18" s="57" t="str">
        <f t="shared" si="0"/>
        <v>Шэнь Пэн</v>
      </c>
      <c r="M18" s="58" t="str">
        <f t="shared" si="1"/>
        <v>Пэн Шэнь</v>
      </c>
      <c r="P18" s="57">
        <f>IFERROR(J18,#REF!)</f>
        <v>100</v>
      </c>
      <c r="R18" s="55">
        <v>17</v>
      </c>
      <c r="S18" s="55">
        <v>17</v>
      </c>
      <c r="T18" s="55">
        <v>12</v>
      </c>
      <c r="U18" s="55">
        <v>16</v>
      </c>
      <c r="V18" s="55">
        <v>16</v>
      </c>
    </row>
    <row r="19" spans="1:22" ht="15.75" x14ac:dyDescent="0.3">
      <c r="A19" s="57">
        <v>32</v>
      </c>
      <c r="B19" s="56" t="s">
        <v>928</v>
      </c>
      <c r="C19" s="55">
        <v>32</v>
      </c>
      <c r="D19" s="55">
        <v>5</v>
      </c>
      <c r="E19" s="146" t="e">
        <f t="shared" si="3"/>
        <v>#VALUE!</v>
      </c>
      <c r="F19" s="55">
        <f>IFERROR(VLOOKUP(C19,'Начисление очков_'!$Q$4:$R$69,2,FALSE),0)</f>
        <v>6</v>
      </c>
      <c r="G19" s="145" t="str">
        <f>VLOOKUP(B19,'Парный рейтинг'!D$10:H$928,2,FALSE)</f>
        <v/>
      </c>
      <c r="H19" s="145" t="e">
        <f>H18</f>
        <v>#VALUE!</v>
      </c>
      <c r="I19" s="145" t="e">
        <f t="shared" si="2"/>
        <v>#VALUE!</v>
      </c>
      <c r="J19" s="57">
        <f>MATCH(B19,'Парный рейтинг'!D$10:D$1031,0)</f>
        <v>111</v>
      </c>
      <c r="K19" s="55">
        <f t="shared" si="4"/>
        <v>18</v>
      </c>
      <c r="L19" s="57" t="str">
        <f t="shared" si="0"/>
        <v>Сулеев Андрей</v>
      </c>
      <c r="M19" s="58" t="str">
        <f t="shared" si="1"/>
        <v>Андрей Сулеев</v>
      </c>
      <c r="P19" s="57">
        <f>IFERROR(J19,#REF!)</f>
        <v>111</v>
      </c>
      <c r="R19" s="55">
        <v>18</v>
      </c>
      <c r="S19" s="55">
        <v>18</v>
      </c>
      <c r="T19" s="55">
        <v>12</v>
      </c>
      <c r="U19" s="55">
        <v>16</v>
      </c>
      <c r="V19" s="55">
        <v>16</v>
      </c>
    </row>
    <row r="20" spans="1:22" ht="15.75" x14ac:dyDescent="0.3">
      <c r="A20" s="57">
        <v>24</v>
      </c>
      <c r="B20" s="56" t="s">
        <v>712</v>
      </c>
      <c r="C20" s="55">
        <v>24</v>
      </c>
      <c r="D20" s="55">
        <v>6</v>
      </c>
      <c r="E20" s="146" t="e">
        <f t="shared" si="3"/>
        <v>#VALUE!</v>
      </c>
      <c r="F20" s="55">
        <f>IFERROR(VLOOKUP(C20,'Начисление очков_'!$Q$4:$R$69,2,FALSE),0)</f>
        <v>8</v>
      </c>
      <c r="G20" s="145" t="str">
        <f>VLOOKUP(B20,'Парный рейтинг'!D$10:H$928,2,FALSE)</f>
        <v/>
      </c>
      <c r="H20" s="145" t="e">
        <f>G20+G21</f>
        <v>#VALUE!</v>
      </c>
      <c r="I20" s="145" t="e">
        <f t="shared" si="2"/>
        <v>#VALUE!</v>
      </c>
      <c r="J20" s="57">
        <f>MATCH(B20,'Парный рейтинг'!D$10:D$1031,0)</f>
        <v>109</v>
      </c>
      <c r="K20" s="55">
        <v>20</v>
      </c>
      <c r="L20" s="57" t="str">
        <f t="shared" si="0"/>
        <v>Тербалян Артур</v>
      </c>
      <c r="M20" s="58" t="str">
        <f t="shared" si="1"/>
        <v>Артур Тербалян</v>
      </c>
      <c r="P20" s="57">
        <f>IFERROR(J20,#REF!)</f>
        <v>109</v>
      </c>
      <c r="R20" s="55">
        <v>20</v>
      </c>
      <c r="S20" s="55">
        <v>20</v>
      </c>
      <c r="T20" s="55">
        <v>12</v>
      </c>
      <c r="U20" s="55">
        <v>16</v>
      </c>
      <c r="V20" s="55">
        <v>16</v>
      </c>
    </row>
    <row r="21" spans="1:22" ht="15.75" x14ac:dyDescent="0.3">
      <c r="B21" s="56"/>
      <c r="E21" s="146" t="e">
        <f t="shared" si="3"/>
        <v>#N/A</v>
      </c>
      <c r="F21" s="55">
        <f>IFERROR(VLOOKUP(C21,'Начисление очков_'!$Q$4:$R$69,2,FALSE),0)</f>
        <v>0</v>
      </c>
      <c r="G21" s="145" t="e">
        <f>VLOOKUP(B21,'Парный рейтинг'!D$10:H$928,2,FALSE)</f>
        <v>#N/A</v>
      </c>
      <c r="H21" s="145" t="e">
        <f>H20</f>
        <v>#VALUE!</v>
      </c>
      <c r="I21" s="145" t="e">
        <f t="shared" si="2"/>
        <v>#N/A</v>
      </c>
      <c r="J21" s="57" t="e">
        <f>MATCH(B21,'Парный рейтинг'!D$10:D$1031,0)</f>
        <v>#N/A</v>
      </c>
      <c r="K21" s="55">
        <v>20</v>
      </c>
      <c r="L21" s="57" t="str">
        <f t="shared" si="0"/>
        <v/>
      </c>
      <c r="M21" s="58" t="e">
        <f t="shared" si="1"/>
        <v>#VALUE!</v>
      </c>
      <c r="P21" s="57" t="e">
        <f>IFERROR(J21,#REF!)</f>
        <v>#REF!</v>
      </c>
      <c r="R21" s="55">
        <v>20</v>
      </c>
      <c r="S21" s="55">
        <v>20</v>
      </c>
      <c r="T21" s="55">
        <v>12</v>
      </c>
      <c r="U21" s="55">
        <v>16</v>
      </c>
      <c r="V21" s="55">
        <v>16</v>
      </c>
    </row>
    <row r="22" spans="1:22" ht="15.75" x14ac:dyDescent="0.3">
      <c r="B22" s="56"/>
      <c r="E22" s="146" t="e">
        <f t="shared" si="3"/>
        <v>#N/A</v>
      </c>
      <c r="F22" s="55">
        <f>IFERROR(VLOOKUP(C22,'Начисление очков_'!$Q$4:$R$69,2,FALSE),0)</f>
        <v>0</v>
      </c>
      <c r="G22" s="145" t="e">
        <f>VLOOKUP(B22,'Парный рейтинг'!D$10:H$928,2,FALSE)</f>
        <v>#N/A</v>
      </c>
      <c r="H22" s="145" t="e">
        <f>G22+G23</f>
        <v>#N/A</v>
      </c>
      <c r="I22" s="145" t="e">
        <f t="shared" si="2"/>
        <v>#N/A</v>
      </c>
      <c r="J22" s="57" t="e">
        <f>MATCH(B22,'Парный рейтинг'!D$10:D$1031,0)</f>
        <v>#N/A</v>
      </c>
      <c r="K22" s="55">
        <v>24</v>
      </c>
      <c r="L22" s="57" t="str">
        <f t="shared" si="0"/>
        <v/>
      </c>
      <c r="M22" s="58" t="e">
        <f t="shared" si="1"/>
        <v>#VALUE!</v>
      </c>
      <c r="P22" s="57" t="e">
        <f>IFERROR(J22,#REF!)</f>
        <v>#REF!</v>
      </c>
      <c r="R22" s="55">
        <v>24</v>
      </c>
      <c r="S22" s="55">
        <v>24</v>
      </c>
      <c r="T22" s="55">
        <v>12</v>
      </c>
      <c r="U22" s="55">
        <v>16</v>
      </c>
      <c r="V22" s="55">
        <v>16</v>
      </c>
    </row>
    <row r="23" spans="1:22" ht="15.75" x14ac:dyDescent="0.3">
      <c r="B23" s="56"/>
      <c r="E23" s="146" t="e">
        <f t="shared" si="3"/>
        <v>#N/A</v>
      </c>
      <c r="F23" s="55">
        <f>IFERROR(VLOOKUP(C23,'Начисление очков_'!$Q$4:$R$69,2,FALSE),0)</f>
        <v>0</v>
      </c>
      <c r="G23" s="145" t="e">
        <f>VLOOKUP(B23,'Парный рейтинг'!D$10:H$928,2,FALSE)</f>
        <v>#N/A</v>
      </c>
      <c r="H23" s="145" t="e">
        <f>H22</f>
        <v>#N/A</v>
      </c>
      <c r="I23" s="145" t="e">
        <f t="shared" si="2"/>
        <v>#N/A</v>
      </c>
      <c r="J23" s="57" t="e">
        <f>MATCH(B23,'Парный рейтинг'!D$10:D$1031,0)</f>
        <v>#N/A</v>
      </c>
      <c r="K23" s="55">
        <v>24</v>
      </c>
      <c r="L23" s="57" t="str">
        <f t="shared" si="0"/>
        <v/>
      </c>
      <c r="M23" s="58" t="e">
        <f t="shared" si="1"/>
        <v>#VALUE!</v>
      </c>
      <c r="P23" s="57" t="e">
        <f>IFERROR(J23,#REF!)</f>
        <v>#REF!</v>
      </c>
      <c r="R23" s="55">
        <v>24</v>
      </c>
      <c r="S23" s="55">
        <v>24</v>
      </c>
      <c r="T23" s="55">
        <v>12</v>
      </c>
      <c r="U23" s="55">
        <v>16</v>
      </c>
      <c r="V23" s="55">
        <v>16</v>
      </c>
    </row>
    <row r="24" spans="1:22" ht="15.75" x14ac:dyDescent="0.3">
      <c r="B24" s="56"/>
      <c r="E24" s="146" t="e">
        <f t="shared" si="3"/>
        <v>#N/A</v>
      </c>
      <c r="F24" s="55">
        <f>IFERROR(VLOOKUP(C24,'Начисление очков_'!$Q$4:$R$69,2,FALSE),0)</f>
        <v>0</v>
      </c>
      <c r="G24" s="145" t="e">
        <f>VLOOKUP(B24,'Парный рейтинг'!D$10:H$928,2,FALSE)</f>
        <v>#N/A</v>
      </c>
      <c r="H24" s="145" t="e">
        <f>G24+G25</f>
        <v>#N/A</v>
      </c>
      <c r="I24" s="145" t="e">
        <f t="shared" si="2"/>
        <v>#N/A</v>
      </c>
      <c r="J24" s="57" t="e">
        <f>MATCH(B24,'Парный рейтинг'!D$10:D$1031,0)</f>
        <v>#N/A</v>
      </c>
      <c r="K24" s="55">
        <v>24</v>
      </c>
      <c r="L24" s="57" t="str">
        <f t="shared" si="0"/>
        <v/>
      </c>
      <c r="M24" s="58" t="e">
        <f t="shared" si="1"/>
        <v>#VALUE!</v>
      </c>
      <c r="P24" s="57" t="e">
        <f>IFERROR(J24,#REF!)</f>
        <v>#REF!</v>
      </c>
      <c r="R24" s="55">
        <v>24</v>
      </c>
      <c r="S24" s="55">
        <v>24</v>
      </c>
      <c r="T24" s="55">
        <v>12</v>
      </c>
      <c r="U24" s="55">
        <v>16</v>
      </c>
      <c r="V24" s="55">
        <v>16</v>
      </c>
    </row>
    <row r="25" spans="1:22" ht="15.75" x14ac:dyDescent="0.3">
      <c r="B25" s="56"/>
      <c r="E25" s="146" t="e">
        <f t="shared" si="3"/>
        <v>#N/A</v>
      </c>
      <c r="F25" s="55">
        <f>IFERROR(VLOOKUP(C25,'Начисление очков_'!$Q$4:$R$69,2,FALSE),0)</f>
        <v>0</v>
      </c>
      <c r="G25" s="145" t="e">
        <f>VLOOKUP(B25,'Парный рейтинг'!D$10:H$928,2,FALSE)</f>
        <v>#N/A</v>
      </c>
      <c r="H25" s="145" t="e">
        <f>H24</f>
        <v>#N/A</v>
      </c>
      <c r="I25" s="145" t="e">
        <f t="shared" si="2"/>
        <v>#N/A</v>
      </c>
      <c r="J25" s="57" t="e">
        <f>MATCH(B25,'Парный рейтинг'!D$10:D$1031,0)</f>
        <v>#N/A</v>
      </c>
      <c r="K25" s="55">
        <v>24</v>
      </c>
      <c r="L25" s="57" t="str">
        <f t="shared" si="0"/>
        <v/>
      </c>
      <c r="M25" s="58" t="e">
        <f t="shared" si="1"/>
        <v>#VALUE!</v>
      </c>
      <c r="P25" s="57" t="e">
        <f>IFERROR(J25,#REF!)</f>
        <v>#REF!</v>
      </c>
      <c r="R25" s="55">
        <v>24</v>
      </c>
      <c r="S25" s="55">
        <v>24</v>
      </c>
      <c r="T25" s="55">
        <v>12</v>
      </c>
      <c r="U25" s="55">
        <v>16</v>
      </c>
      <c r="V25" s="55">
        <v>16</v>
      </c>
    </row>
    <row r="26" spans="1:22" ht="15.75" x14ac:dyDescent="0.3">
      <c r="A26" s="57">
        <f t="shared" ref="A26:A43" si="5">A25+1</f>
        <v>1</v>
      </c>
      <c r="B26" s="56"/>
      <c r="C26" s="55">
        <v>16</v>
      </c>
      <c r="D26" s="55">
        <v>9.5</v>
      </c>
      <c r="E26" s="146" t="e">
        <f t="shared" si="3"/>
        <v>#N/A</v>
      </c>
      <c r="F26" s="55">
        <f>IFERROR(VLOOKUP(C26,'Начисление очков_'!$Q$4:$R$69,2,FALSE),0)</f>
        <v>19</v>
      </c>
      <c r="G26" s="145" t="e">
        <f>VLOOKUP(B26,'Парный рейтинг'!D$10:H$928,2,FALSE)</f>
        <v>#N/A</v>
      </c>
      <c r="H26" s="145" t="e">
        <f>G26+G27</f>
        <v>#N/A</v>
      </c>
      <c r="I26" s="145" t="e">
        <f t="shared" si="2"/>
        <v>#N/A</v>
      </c>
      <c r="J26" s="57" t="e">
        <f>MATCH(B26,'Парный рейтинг'!D$10:D$1031,0)</f>
        <v>#N/A</v>
      </c>
      <c r="K26" s="55">
        <v>32</v>
      </c>
      <c r="L26" s="57" t="str">
        <f t="shared" si="0"/>
        <v/>
      </c>
      <c r="M26" s="58" t="e">
        <f t="shared" si="1"/>
        <v>#VALUE!</v>
      </c>
      <c r="P26" s="57" t="e">
        <f>IFERROR(J26,#REF!)</f>
        <v>#REF!</v>
      </c>
      <c r="R26" s="55">
        <v>32</v>
      </c>
      <c r="S26" s="55">
        <v>32</v>
      </c>
      <c r="T26" s="55">
        <v>16</v>
      </c>
      <c r="U26" s="55">
        <v>16</v>
      </c>
      <c r="V26" s="55">
        <v>16</v>
      </c>
    </row>
    <row r="27" spans="1:22" ht="21.75" customHeight="1" x14ac:dyDescent="0.3">
      <c r="A27" s="57">
        <f t="shared" si="5"/>
        <v>2</v>
      </c>
      <c r="B27" s="56"/>
      <c r="C27" s="55">
        <v>16</v>
      </c>
      <c r="D27" s="55">
        <v>9.5</v>
      </c>
      <c r="E27" s="146" t="e">
        <f t="shared" si="3"/>
        <v>#N/A</v>
      </c>
      <c r="F27" s="55">
        <f>IFERROR(VLOOKUP(C27,'Начисление очков_'!$Q$4:$R$69,2,FALSE),0)</f>
        <v>19</v>
      </c>
      <c r="G27" s="145" t="e">
        <f>VLOOKUP(B27,'Парный рейтинг'!D$10:H$928,2,FALSE)</f>
        <v>#N/A</v>
      </c>
      <c r="H27" s="145" t="e">
        <f>H26</f>
        <v>#N/A</v>
      </c>
      <c r="I27" s="145" t="e">
        <f t="shared" si="2"/>
        <v>#N/A</v>
      </c>
      <c r="J27" s="57" t="e">
        <f>MATCH(B27,'Парный рейтинг'!D$10:D$1031,0)</f>
        <v>#N/A</v>
      </c>
      <c r="K27" s="55">
        <v>32</v>
      </c>
      <c r="L27" s="57" t="str">
        <f t="shared" si="0"/>
        <v/>
      </c>
      <c r="M27" s="58" t="e">
        <f t="shared" si="1"/>
        <v>#VALUE!</v>
      </c>
      <c r="P27" s="57" t="e">
        <f>IFERROR(J27,#REF!)</f>
        <v>#REF!</v>
      </c>
      <c r="R27" s="55">
        <v>32</v>
      </c>
      <c r="S27" s="55">
        <v>32</v>
      </c>
      <c r="T27" s="55">
        <v>16</v>
      </c>
      <c r="U27" s="55">
        <v>16</v>
      </c>
      <c r="V27" s="55">
        <v>16</v>
      </c>
    </row>
    <row r="28" spans="1:22" ht="15.75" x14ac:dyDescent="0.3">
      <c r="A28" s="57">
        <f t="shared" si="5"/>
        <v>3</v>
      </c>
      <c r="B28" s="56"/>
      <c r="C28" s="55">
        <v>16</v>
      </c>
      <c r="D28" s="55">
        <v>10.23076923076923</v>
      </c>
      <c r="E28" s="146" t="e">
        <f t="shared" si="3"/>
        <v>#N/A</v>
      </c>
      <c r="F28" s="55">
        <f>IFERROR(VLOOKUP(C28,'Начисление очков_'!$Q$4:$R$69,2,FALSE),0)</f>
        <v>19</v>
      </c>
      <c r="G28" s="145" t="e">
        <f>VLOOKUP(B28,'Парный рейтинг'!D$10:H$928,2,FALSE)</f>
        <v>#N/A</v>
      </c>
      <c r="H28" s="145" t="e">
        <f>G28+G29</f>
        <v>#N/A</v>
      </c>
      <c r="I28" s="145" t="e">
        <f t="shared" si="2"/>
        <v>#N/A</v>
      </c>
      <c r="J28" s="57" t="e">
        <f>MATCH(B28,'Парный рейтинг'!D$10:D$1031,0)</f>
        <v>#N/A</v>
      </c>
      <c r="K28" s="55">
        <v>32</v>
      </c>
      <c r="L28" s="57" t="str">
        <f t="shared" si="0"/>
        <v/>
      </c>
      <c r="M28" s="58" t="e">
        <f t="shared" si="1"/>
        <v>#VALUE!</v>
      </c>
      <c r="P28" s="57" t="e">
        <f>IFERROR(J28,#REF!)</f>
        <v>#REF!</v>
      </c>
      <c r="R28" s="55">
        <v>32</v>
      </c>
      <c r="S28" s="55">
        <v>32</v>
      </c>
      <c r="T28" s="55">
        <v>16</v>
      </c>
      <c r="U28" s="55">
        <v>16</v>
      </c>
      <c r="V28" s="55">
        <v>16</v>
      </c>
    </row>
    <row r="29" spans="1:22" ht="15.75" x14ac:dyDescent="0.3">
      <c r="A29" s="57">
        <f t="shared" si="5"/>
        <v>4</v>
      </c>
      <c r="B29" s="56"/>
      <c r="C29" s="55">
        <v>16</v>
      </c>
      <c r="D29" s="55">
        <v>8.7692307692307701</v>
      </c>
      <c r="E29" s="146" t="e">
        <f t="shared" si="3"/>
        <v>#N/A</v>
      </c>
      <c r="F29" s="55">
        <f>IFERROR(VLOOKUP(C29,'Начисление очков_'!$Q$4:$R$69,2,FALSE),0)</f>
        <v>19</v>
      </c>
      <c r="G29" s="145" t="e">
        <f>VLOOKUP(B29,'Парный рейтинг'!D$10:H$928,2,FALSE)</f>
        <v>#N/A</v>
      </c>
      <c r="H29" s="145" t="e">
        <f>H28</f>
        <v>#N/A</v>
      </c>
      <c r="I29" s="145" t="e">
        <f t="shared" si="2"/>
        <v>#N/A</v>
      </c>
      <c r="J29" s="57" t="e">
        <f>MATCH(B29,'Парный рейтинг'!D$10:D$1031,0)</f>
        <v>#N/A</v>
      </c>
      <c r="K29" s="55">
        <v>32</v>
      </c>
      <c r="L29" s="57" t="str">
        <f t="shared" si="0"/>
        <v/>
      </c>
      <c r="M29" s="58" t="e">
        <f t="shared" si="1"/>
        <v>#VALUE!</v>
      </c>
      <c r="P29" s="57" t="e">
        <f>IFERROR(J29,#REF!)</f>
        <v>#REF!</v>
      </c>
      <c r="R29" s="55">
        <v>32</v>
      </c>
      <c r="S29" s="55">
        <v>32</v>
      </c>
      <c r="T29" s="55">
        <v>16</v>
      </c>
      <c r="U29" s="55">
        <v>16</v>
      </c>
      <c r="V29" s="55">
        <v>16</v>
      </c>
    </row>
    <row r="30" spans="1:22" ht="15.75" x14ac:dyDescent="0.3">
      <c r="A30" s="57">
        <f t="shared" si="5"/>
        <v>5</v>
      </c>
      <c r="B30" s="164"/>
      <c r="C30" s="55">
        <v>16</v>
      </c>
      <c r="D30" s="55">
        <v>9.5</v>
      </c>
      <c r="E30" s="146" t="e">
        <f t="shared" si="3"/>
        <v>#N/A</v>
      </c>
      <c r="F30" s="55">
        <f>IFERROR(VLOOKUP(C30,'Начисление очков_'!$Q$4:$R$69,2,FALSE),0)</f>
        <v>19</v>
      </c>
      <c r="G30" s="145" t="e">
        <f>VLOOKUP(B30,'Парный рейтинг'!D$10:H$928,2,FALSE)</f>
        <v>#N/A</v>
      </c>
      <c r="H30" s="145" t="e">
        <f>G30+G31</f>
        <v>#N/A</v>
      </c>
      <c r="I30" s="145" t="e">
        <f t="shared" si="2"/>
        <v>#N/A</v>
      </c>
      <c r="J30" s="57" t="e">
        <f>MATCH(B30,'Парный рейтинг'!D$10:D$1031,0)</f>
        <v>#N/A</v>
      </c>
      <c r="K30" s="55">
        <v>32</v>
      </c>
      <c r="L30" s="57" t="str">
        <f t="shared" si="0"/>
        <v/>
      </c>
      <c r="M30" s="58" t="e">
        <f t="shared" si="1"/>
        <v>#VALUE!</v>
      </c>
      <c r="P30" s="57" t="e">
        <f>IFERROR(J30,#REF!)</f>
        <v>#REF!</v>
      </c>
      <c r="R30" s="55">
        <v>32</v>
      </c>
      <c r="S30" s="55">
        <v>32</v>
      </c>
      <c r="T30" s="55">
        <v>16</v>
      </c>
      <c r="U30" s="55">
        <v>16</v>
      </c>
      <c r="V30" s="55">
        <v>16</v>
      </c>
    </row>
    <row r="31" spans="1:22" ht="15.75" x14ac:dyDescent="0.3">
      <c r="A31" s="57">
        <f t="shared" si="5"/>
        <v>6</v>
      </c>
      <c r="B31" s="164"/>
      <c r="C31" s="55">
        <v>16</v>
      </c>
      <c r="D31" s="55">
        <v>9.5</v>
      </c>
      <c r="E31" s="146" t="e">
        <f t="shared" si="3"/>
        <v>#N/A</v>
      </c>
      <c r="F31" s="55">
        <f>IFERROR(VLOOKUP(C31,'Начисление очков_'!$Q$4:$R$69,2,FALSE),0)</f>
        <v>19</v>
      </c>
      <c r="G31" s="145" t="e">
        <f>VLOOKUP(B31,'Парный рейтинг'!D$10:H$928,2,FALSE)</f>
        <v>#N/A</v>
      </c>
      <c r="H31" s="145" t="e">
        <f>H30</f>
        <v>#N/A</v>
      </c>
      <c r="I31" s="145" t="e">
        <f t="shared" si="2"/>
        <v>#N/A</v>
      </c>
      <c r="J31" s="57" t="e">
        <f>MATCH(B31,'Парный рейтинг'!D$10:D$1031,0)</f>
        <v>#N/A</v>
      </c>
      <c r="K31" s="55">
        <v>32</v>
      </c>
      <c r="L31" s="57" t="str">
        <f t="shared" si="0"/>
        <v/>
      </c>
      <c r="M31" s="58" t="e">
        <f t="shared" si="1"/>
        <v>#VALUE!</v>
      </c>
      <c r="P31" s="57" t="e">
        <f>IFERROR(J31,#REF!)</f>
        <v>#REF!</v>
      </c>
      <c r="R31" s="55">
        <v>32</v>
      </c>
      <c r="S31" s="55">
        <v>32</v>
      </c>
      <c r="T31" s="55">
        <v>16</v>
      </c>
      <c r="U31" s="55">
        <v>16</v>
      </c>
      <c r="V31" s="55">
        <v>16</v>
      </c>
    </row>
    <row r="32" spans="1:22" ht="15.75" x14ac:dyDescent="0.3">
      <c r="A32" s="57">
        <f t="shared" si="5"/>
        <v>7</v>
      </c>
      <c r="B32" s="56"/>
      <c r="C32" s="55">
        <v>16</v>
      </c>
      <c r="D32" s="55">
        <v>10.133333333333333</v>
      </c>
      <c r="E32" s="146" t="e">
        <f t="shared" si="3"/>
        <v>#N/A</v>
      </c>
      <c r="F32" s="55">
        <f>IFERROR(VLOOKUP(C32,'Начисление очков_'!$Q$4:$R$69,2,FALSE),0)</f>
        <v>19</v>
      </c>
      <c r="G32" s="145" t="e">
        <f>VLOOKUP(B32,'Парный рейтинг'!D$10:H$928,2,FALSE)</f>
        <v>#N/A</v>
      </c>
      <c r="H32" s="145" t="e">
        <f>G32+G33</f>
        <v>#N/A</v>
      </c>
      <c r="I32" s="145" t="e">
        <f t="shared" si="2"/>
        <v>#N/A</v>
      </c>
      <c r="J32" s="57" t="e">
        <f>MATCH(B32,'Парный рейтинг'!D$10:D$1031,0)</f>
        <v>#N/A</v>
      </c>
      <c r="K32" s="55">
        <v>32</v>
      </c>
      <c r="L32" s="57" t="str">
        <f t="shared" si="0"/>
        <v/>
      </c>
      <c r="M32" s="58" t="e">
        <f t="shared" si="1"/>
        <v>#VALUE!</v>
      </c>
      <c r="P32" s="57" t="e">
        <f>IFERROR(J32,#REF!)</f>
        <v>#REF!</v>
      </c>
      <c r="R32" s="55">
        <v>32</v>
      </c>
      <c r="S32" s="55">
        <v>32</v>
      </c>
      <c r="T32" s="55">
        <v>16</v>
      </c>
      <c r="U32" s="55">
        <v>16</v>
      </c>
      <c r="V32" s="55">
        <v>16</v>
      </c>
    </row>
    <row r="33" spans="1:22" ht="15.75" x14ac:dyDescent="0.3">
      <c r="A33" s="57">
        <f t="shared" si="5"/>
        <v>8</v>
      </c>
      <c r="B33" s="56"/>
      <c r="C33" s="55">
        <v>16</v>
      </c>
      <c r="D33" s="55">
        <v>8.8666666666666671</v>
      </c>
      <c r="E33" s="146" t="e">
        <f t="shared" si="3"/>
        <v>#N/A</v>
      </c>
      <c r="F33" s="55">
        <f>IFERROR(VLOOKUP(C33,'Начисление очков_'!$Q$4:$R$69,2,FALSE),0)</f>
        <v>19</v>
      </c>
      <c r="G33" s="145" t="e">
        <f>VLOOKUP(B33,'Парный рейтинг'!D$10:H$928,2,FALSE)</f>
        <v>#N/A</v>
      </c>
      <c r="H33" s="145" t="e">
        <f>H32</f>
        <v>#N/A</v>
      </c>
      <c r="I33" s="145" t="e">
        <f t="shared" si="2"/>
        <v>#N/A</v>
      </c>
      <c r="J33" s="57" t="e">
        <f>MATCH(B33,'Парный рейтинг'!D$10:D$1031,0)</f>
        <v>#N/A</v>
      </c>
      <c r="K33" s="55">
        <v>32</v>
      </c>
      <c r="L33" s="57" t="str">
        <f t="shared" si="0"/>
        <v/>
      </c>
      <c r="M33" s="58" t="e">
        <f t="shared" si="1"/>
        <v>#VALUE!</v>
      </c>
      <c r="P33" s="57" t="e">
        <f>IFERROR(J33,#REF!)</f>
        <v>#REF!</v>
      </c>
      <c r="R33" s="55">
        <v>32</v>
      </c>
      <c r="S33" s="55">
        <v>32</v>
      </c>
      <c r="T33" s="55">
        <v>16</v>
      </c>
      <c r="U33" s="55">
        <v>16</v>
      </c>
      <c r="V33" s="55">
        <v>16</v>
      </c>
    </row>
    <row r="34" spans="1:22" ht="15.75" x14ac:dyDescent="0.3">
      <c r="A34" s="57">
        <f t="shared" si="5"/>
        <v>9</v>
      </c>
      <c r="B34" s="56"/>
      <c r="E34" s="146" t="e">
        <f t="shared" si="3"/>
        <v>#N/A</v>
      </c>
      <c r="F34" s="55">
        <f>IFERROR(VLOOKUP(C34,'Начисление очков_'!$Q$4:$R$69,2,FALSE),0)</f>
        <v>0</v>
      </c>
      <c r="G34" s="145" t="e">
        <f>VLOOKUP(B34,'Парный рейтинг'!D$10:H$928,2,FALSE)</f>
        <v>#N/A</v>
      </c>
      <c r="H34" s="145" t="e">
        <f>G34+G35</f>
        <v>#N/A</v>
      </c>
      <c r="I34" s="145" t="e">
        <f t="shared" si="2"/>
        <v>#N/A</v>
      </c>
      <c r="J34" s="57" t="e">
        <f>MATCH(B34,'Парный рейтинг'!D$10:D$1031,0)</f>
        <v>#N/A</v>
      </c>
      <c r="K34" s="55">
        <f t="shared" si="4"/>
        <v>33</v>
      </c>
      <c r="L34" s="57" t="str">
        <f t="shared" ref="L34:L65" si="6">TRIM(B34)</f>
        <v/>
      </c>
      <c r="M34" s="58" t="e">
        <f t="shared" ref="M34:M65" si="7">MID(B34&amp;" "&amp;B34, FIND(" ",B34)+1,LEN(B34))</f>
        <v>#VALUE!</v>
      </c>
      <c r="P34" s="57" t="e">
        <f>IFERROR(J34,#REF!)</f>
        <v>#REF!</v>
      </c>
      <c r="R34" s="55">
        <v>33</v>
      </c>
      <c r="S34" s="55">
        <v>33</v>
      </c>
      <c r="T34" s="55">
        <v>20</v>
      </c>
      <c r="U34" s="55">
        <v>18</v>
      </c>
      <c r="V34" s="55">
        <v>24</v>
      </c>
    </row>
    <row r="35" spans="1:22" ht="15.75" x14ac:dyDescent="0.3">
      <c r="A35" s="57">
        <f t="shared" si="5"/>
        <v>10</v>
      </c>
      <c r="B35" s="56"/>
      <c r="E35" s="146" t="e">
        <f t="shared" si="3"/>
        <v>#N/A</v>
      </c>
      <c r="F35" s="55">
        <f>IFERROR(VLOOKUP(C35,'Начисление очков_'!$Q$4:$R$69,2,FALSE),0)</f>
        <v>0</v>
      </c>
      <c r="G35" s="145" t="e">
        <f>VLOOKUP(B35,'Парный рейтинг'!D$10:H$928,2,FALSE)</f>
        <v>#N/A</v>
      </c>
      <c r="H35" s="145" t="e">
        <f>H34</f>
        <v>#N/A</v>
      </c>
      <c r="I35" s="145" t="e">
        <f t="shared" si="2"/>
        <v>#N/A</v>
      </c>
      <c r="J35" s="57" t="e">
        <f>MATCH(B35,'Парный рейтинг'!D$10:D$1031,0)</f>
        <v>#N/A</v>
      </c>
      <c r="K35" s="55">
        <f t="shared" si="4"/>
        <v>34</v>
      </c>
      <c r="L35" s="57" t="str">
        <f t="shared" si="6"/>
        <v/>
      </c>
      <c r="M35" s="58" t="e">
        <f t="shared" si="7"/>
        <v>#VALUE!</v>
      </c>
      <c r="P35" s="57" t="e">
        <f>IFERROR(J35,#REF!)</f>
        <v>#REF!</v>
      </c>
      <c r="R35" s="55">
        <v>34</v>
      </c>
      <c r="S35" s="55">
        <v>34</v>
      </c>
      <c r="T35" s="55">
        <v>20</v>
      </c>
      <c r="U35" s="55">
        <v>18</v>
      </c>
      <c r="V35" s="55">
        <v>24</v>
      </c>
    </row>
    <row r="36" spans="1:22" ht="15.75" x14ac:dyDescent="0.3">
      <c r="A36" s="57">
        <f t="shared" si="5"/>
        <v>11</v>
      </c>
      <c r="B36" s="56"/>
      <c r="E36" s="146" t="e">
        <f t="shared" si="3"/>
        <v>#N/A</v>
      </c>
      <c r="F36" s="55">
        <f>IFERROR(VLOOKUP(C36,'Начисление очков_'!$Q$4:$R$69,2,FALSE),0)</f>
        <v>0</v>
      </c>
      <c r="G36" s="145" t="e">
        <f>VLOOKUP(B36,'Парный рейтинг'!D$10:H$928,2,FALSE)</f>
        <v>#N/A</v>
      </c>
      <c r="H36" s="145" t="e">
        <f>G36+G37</f>
        <v>#N/A</v>
      </c>
      <c r="I36" s="145" t="e">
        <f t="shared" si="2"/>
        <v>#N/A</v>
      </c>
      <c r="J36" s="57" t="e">
        <f>MATCH(B36,'Парный рейтинг'!D$10:D$1031,0)</f>
        <v>#N/A</v>
      </c>
      <c r="K36" s="55">
        <f t="shared" si="4"/>
        <v>35</v>
      </c>
      <c r="L36" s="57" t="str">
        <f t="shared" si="6"/>
        <v/>
      </c>
      <c r="M36" s="58" t="e">
        <f t="shared" si="7"/>
        <v>#VALUE!</v>
      </c>
      <c r="P36" s="57" t="e">
        <f>IFERROR(J36,#REF!)</f>
        <v>#REF!</v>
      </c>
      <c r="R36" s="55">
        <v>36</v>
      </c>
      <c r="S36" s="55">
        <v>36</v>
      </c>
      <c r="T36" s="55">
        <v>20</v>
      </c>
      <c r="U36" s="55" t="s">
        <v>819</v>
      </c>
      <c r="V36" s="55">
        <v>24</v>
      </c>
    </row>
    <row r="37" spans="1:22" ht="15.75" x14ac:dyDescent="0.3">
      <c r="A37" s="57">
        <f t="shared" si="5"/>
        <v>12</v>
      </c>
      <c r="B37" s="163"/>
      <c r="E37" s="146" t="e">
        <f t="shared" si="3"/>
        <v>#N/A</v>
      </c>
      <c r="F37" s="55">
        <f>IFERROR(VLOOKUP(C37,'Начисление очков_'!$Q$4:$R$69,2,FALSE),0)</f>
        <v>0</v>
      </c>
      <c r="G37" s="145" t="e">
        <f>VLOOKUP(B37,'Парный рейтинг'!D$10:H$928,2,FALSE)</f>
        <v>#N/A</v>
      </c>
      <c r="H37" s="145" t="e">
        <f>H36</f>
        <v>#N/A</v>
      </c>
      <c r="I37" s="145" t="e">
        <f t="shared" si="2"/>
        <v>#N/A</v>
      </c>
      <c r="J37" s="57" t="e">
        <f>MATCH(B37,'Парный рейтинг'!D$10:D$1031,0)</f>
        <v>#N/A</v>
      </c>
      <c r="K37" s="55">
        <f t="shared" si="4"/>
        <v>36</v>
      </c>
      <c r="L37" s="57" t="str">
        <f t="shared" si="6"/>
        <v/>
      </c>
      <c r="M37" s="58" t="e">
        <f t="shared" si="7"/>
        <v>#VALUE!</v>
      </c>
      <c r="P37" s="57" t="e">
        <f>IFERROR(J37,#REF!)</f>
        <v>#REF!</v>
      </c>
      <c r="R37" s="55">
        <v>36</v>
      </c>
      <c r="S37" s="55">
        <v>36</v>
      </c>
      <c r="T37" s="55">
        <v>20</v>
      </c>
      <c r="U37" s="55">
        <v>18</v>
      </c>
      <c r="V37" s="55">
        <v>24</v>
      </c>
    </row>
    <row r="38" spans="1:22" ht="15.75" x14ac:dyDescent="0.3">
      <c r="A38" s="57">
        <f t="shared" si="5"/>
        <v>13</v>
      </c>
      <c r="B38" s="163"/>
      <c r="E38" s="146" t="e">
        <f t="shared" si="3"/>
        <v>#N/A</v>
      </c>
      <c r="F38" s="55">
        <f>IFERROR(VLOOKUP(C38,'Начисление очков_'!$Q$4:$R$69,2,FALSE),0)</f>
        <v>0</v>
      </c>
      <c r="G38" s="145" t="e">
        <f>VLOOKUP(B38,'Парный рейтинг'!D$10:H$928,2,FALSE)</f>
        <v>#N/A</v>
      </c>
      <c r="H38" s="145" t="e">
        <f>G38+G39</f>
        <v>#N/A</v>
      </c>
      <c r="I38" s="145" t="e">
        <f t="shared" si="2"/>
        <v>#N/A</v>
      </c>
      <c r="J38" s="57" t="e">
        <f>MATCH(B38,'Парный рейтинг'!D$10:D$1031,0)</f>
        <v>#N/A</v>
      </c>
      <c r="K38" s="55">
        <f t="shared" si="4"/>
        <v>37</v>
      </c>
      <c r="L38" s="57" t="str">
        <f t="shared" si="6"/>
        <v/>
      </c>
      <c r="M38" s="58" t="e">
        <f t="shared" si="7"/>
        <v>#VALUE!</v>
      </c>
      <c r="P38" s="57" t="e">
        <f>IFERROR(J38,#REF!)</f>
        <v>#REF!</v>
      </c>
      <c r="R38" s="55">
        <v>40</v>
      </c>
      <c r="S38" s="55">
        <v>40</v>
      </c>
      <c r="T38" s="55">
        <v>20</v>
      </c>
      <c r="U38" s="55">
        <v>20</v>
      </c>
      <c r="V38" s="55">
        <v>24</v>
      </c>
    </row>
    <row r="39" spans="1:22" ht="15.75" x14ac:dyDescent="0.3">
      <c r="A39" s="57">
        <f t="shared" si="5"/>
        <v>14</v>
      </c>
      <c r="B39" s="163"/>
      <c r="E39" s="146" t="e">
        <f t="shared" si="3"/>
        <v>#N/A</v>
      </c>
      <c r="F39" s="55">
        <f>IFERROR(VLOOKUP(C39,'Начисление очков_'!$Q$4:$R$69,2,FALSE),0)</f>
        <v>0</v>
      </c>
      <c r="G39" s="145" t="e">
        <f>VLOOKUP(B39,'Парный рейтинг'!D$10:H$928,2,FALSE)</f>
        <v>#N/A</v>
      </c>
      <c r="H39" s="145" t="e">
        <f>H38</f>
        <v>#N/A</v>
      </c>
      <c r="I39" s="145" t="e">
        <f t="shared" si="2"/>
        <v>#N/A</v>
      </c>
      <c r="J39" s="57" t="e">
        <f>MATCH(B39,'Парный рейтинг'!D$10:D$1031,0)</f>
        <v>#N/A</v>
      </c>
      <c r="K39" s="55">
        <f t="shared" si="4"/>
        <v>38</v>
      </c>
      <c r="L39" s="57" t="str">
        <f t="shared" si="6"/>
        <v/>
      </c>
      <c r="M39" s="58" t="e">
        <f t="shared" si="7"/>
        <v>#VALUE!</v>
      </c>
      <c r="P39" s="57" t="e">
        <f>IFERROR(J39,#REF!)</f>
        <v>#REF!</v>
      </c>
      <c r="R39" s="55">
        <v>40</v>
      </c>
      <c r="S39" s="55">
        <v>40</v>
      </c>
      <c r="T39" s="55">
        <v>20</v>
      </c>
      <c r="U39" s="55">
        <v>20</v>
      </c>
      <c r="V39" s="55">
        <v>24</v>
      </c>
    </row>
    <row r="40" spans="1:22" ht="15.75" x14ac:dyDescent="0.3">
      <c r="A40" s="57">
        <f t="shared" si="5"/>
        <v>15</v>
      </c>
      <c r="B40" s="56"/>
      <c r="E40" s="146" t="e">
        <f t="shared" si="3"/>
        <v>#N/A</v>
      </c>
      <c r="F40" s="55">
        <f>IFERROR(VLOOKUP(C40,'Начисление очков_'!$Q$4:$R$69,2,FALSE),0)</f>
        <v>0</v>
      </c>
      <c r="G40" s="145" t="e">
        <f>VLOOKUP(B40,'Парный рейтинг'!D$10:H$928,2,FALSE)</f>
        <v>#N/A</v>
      </c>
      <c r="H40" s="145" t="e">
        <f>G40+G41</f>
        <v>#N/A</v>
      </c>
      <c r="I40" s="145" t="e">
        <f t="shared" si="2"/>
        <v>#N/A</v>
      </c>
      <c r="J40" s="57" t="e">
        <f>MATCH(B40,'Парный рейтинг'!D$10:D$1031,0)</f>
        <v>#N/A</v>
      </c>
      <c r="K40" s="55">
        <f t="shared" si="4"/>
        <v>39</v>
      </c>
      <c r="L40" s="57" t="str">
        <f t="shared" si="6"/>
        <v/>
      </c>
      <c r="M40" s="58" t="e">
        <f t="shared" si="7"/>
        <v>#VALUE!</v>
      </c>
      <c r="P40" s="57" t="e">
        <f>IFERROR(J40,#REF!)</f>
        <v>#REF!</v>
      </c>
      <c r="R40" s="55">
        <v>40</v>
      </c>
      <c r="S40" s="55">
        <v>40</v>
      </c>
      <c r="T40" s="55">
        <v>20</v>
      </c>
      <c r="U40" s="55">
        <v>20</v>
      </c>
      <c r="V40" s="55">
        <v>24</v>
      </c>
    </row>
    <row r="41" spans="1:22" ht="15.75" x14ac:dyDescent="0.3">
      <c r="A41" s="57">
        <f t="shared" si="5"/>
        <v>16</v>
      </c>
      <c r="B41" s="163"/>
      <c r="E41" s="146" t="e">
        <f t="shared" si="3"/>
        <v>#N/A</v>
      </c>
      <c r="F41" s="55">
        <f>IFERROR(VLOOKUP(C41,'Начисление очков_'!$Q$4:$R$69,2,FALSE),0)</f>
        <v>0</v>
      </c>
      <c r="G41" s="145" t="e">
        <f>VLOOKUP(B41,'Парный рейтинг'!D$10:H$928,2,FALSE)</f>
        <v>#N/A</v>
      </c>
      <c r="H41" s="145" t="e">
        <f>H40</f>
        <v>#N/A</v>
      </c>
      <c r="I41" s="145" t="e">
        <f t="shared" si="2"/>
        <v>#N/A</v>
      </c>
      <c r="J41" s="57" t="e">
        <f>MATCH(B41,'Парный рейтинг'!D$10:D$1031,0)</f>
        <v>#N/A</v>
      </c>
      <c r="K41" s="55">
        <f t="shared" si="4"/>
        <v>40</v>
      </c>
      <c r="L41" s="57" t="str">
        <f t="shared" si="6"/>
        <v/>
      </c>
      <c r="M41" s="58" t="e">
        <f t="shared" si="7"/>
        <v>#VALUE!</v>
      </c>
      <c r="P41" s="57" t="e">
        <f>IFERROR(J41,#REF!)</f>
        <v>#REF!</v>
      </c>
      <c r="R41" s="55">
        <v>40</v>
      </c>
      <c r="S41" s="55">
        <v>40</v>
      </c>
      <c r="T41" s="55">
        <v>20</v>
      </c>
      <c r="U41" s="55">
        <v>20</v>
      </c>
      <c r="V41" s="55">
        <v>24</v>
      </c>
    </row>
    <row r="42" spans="1:22" ht="15.75" x14ac:dyDescent="0.3">
      <c r="A42" s="57">
        <f t="shared" si="5"/>
        <v>17</v>
      </c>
      <c r="B42" s="163"/>
      <c r="E42" s="146" t="e">
        <f t="shared" si="3"/>
        <v>#N/A</v>
      </c>
      <c r="F42" s="55">
        <f>IFERROR(VLOOKUP(C42,'Начисление очков_'!$Q$4:$R$69,2,FALSE),0)</f>
        <v>0</v>
      </c>
      <c r="G42" s="145" t="e">
        <f>VLOOKUP(B42,'Парный рейтинг'!D$10:H$928,2,FALSE)</f>
        <v>#N/A</v>
      </c>
      <c r="H42" s="145" t="e">
        <f t="shared" ref="H42" si="8">G42+G43</f>
        <v>#N/A</v>
      </c>
      <c r="I42" s="145" t="e">
        <f t="shared" si="2"/>
        <v>#N/A</v>
      </c>
      <c r="J42" s="57" t="e">
        <f>MATCH(B42,'Парный рейтинг'!D$10:D$1031,0)</f>
        <v>#N/A</v>
      </c>
      <c r="K42" s="55">
        <f t="shared" si="4"/>
        <v>41</v>
      </c>
      <c r="L42" s="57" t="str">
        <f t="shared" si="6"/>
        <v/>
      </c>
      <c r="M42" s="58" t="e">
        <f t="shared" si="7"/>
        <v>#VALUE!</v>
      </c>
      <c r="P42" s="57" t="e">
        <f>IFERROR(J42,#REF!)</f>
        <v>#REF!</v>
      </c>
      <c r="R42" s="55">
        <v>48</v>
      </c>
      <c r="S42" s="55">
        <v>48</v>
      </c>
      <c r="T42" s="55">
        <v>24</v>
      </c>
      <c r="U42" s="55">
        <v>24</v>
      </c>
      <c r="V42" s="55">
        <v>24</v>
      </c>
    </row>
    <row r="43" spans="1:22" ht="15.75" x14ac:dyDescent="0.3">
      <c r="A43" s="57">
        <f t="shared" si="5"/>
        <v>18</v>
      </c>
      <c r="B43" s="56"/>
      <c r="E43" s="146" t="e">
        <f t="shared" si="3"/>
        <v>#N/A</v>
      </c>
      <c r="F43" s="55">
        <f>IFERROR(VLOOKUP(C43,'Начисление очков_'!$Q$4:$R$69,2,FALSE),0)</f>
        <v>0</v>
      </c>
      <c r="G43" s="145" t="e">
        <f>VLOOKUP(B43,'Парный рейтинг'!D$10:H$928,2,FALSE)</f>
        <v>#N/A</v>
      </c>
      <c r="H43" s="145" t="e">
        <f t="shared" ref="H43" si="9">H42</f>
        <v>#N/A</v>
      </c>
      <c r="I43" s="145" t="e">
        <f t="shared" si="2"/>
        <v>#N/A</v>
      </c>
      <c r="J43" s="57" t="e">
        <f>MATCH(B43,'Парный рейтинг'!D$10:D$1031,0)</f>
        <v>#N/A</v>
      </c>
      <c r="K43" s="55">
        <f t="shared" si="4"/>
        <v>42</v>
      </c>
      <c r="L43" s="57" t="str">
        <f t="shared" si="6"/>
        <v/>
      </c>
      <c r="M43" s="58" t="e">
        <f t="shared" si="7"/>
        <v>#VALUE!</v>
      </c>
      <c r="P43" s="57" t="e">
        <f>IFERROR(J43,#REF!)</f>
        <v>#REF!</v>
      </c>
      <c r="R43" s="55">
        <v>48</v>
      </c>
      <c r="S43" s="55">
        <v>48</v>
      </c>
      <c r="T43" s="55">
        <v>24</v>
      </c>
      <c r="U43" s="55">
        <v>24</v>
      </c>
      <c r="V43" s="55">
        <v>24</v>
      </c>
    </row>
    <row r="44" spans="1:22" ht="15.75" x14ac:dyDescent="0.3">
      <c r="B44" s="56"/>
      <c r="E44" s="146" t="e">
        <f t="shared" si="3"/>
        <v>#N/A</v>
      </c>
      <c r="F44" s="55">
        <f>IFERROR(VLOOKUP(C44,'Начисление очков_'!$L$4:$M$69,2,FALSE),0)</f>
        <v>0</v>
      </c>
      <c r="G44" s="145" t="e">
        <f>VLOOKUP(B44,'Парный рейтинг'!D$10:H$928,2,FALSE)</f>
        <v>#N/A</v>
      </c>
      <c r="H44" s="145" t="e">
        <f t="shared" ref="H44" si="10">G44+G45</f>
        <v>#N/A</v>
      </c>
      <c r="J44" s="57" t="e">
        <f>MATCH(B44,'Парный рейтинг'!D$10:D$1031,0)</f>
        <v>#N/A</v>
      </c>
      <c r="K44" s="55">
        <f t="shared" si="4"/>
        <v>43</v>
      </c>
      <c r="L44" s="57" t="str">
        <f t="shared" si="6"/>
        <v/>
      </c>
      <c r="M44" s="58" t="e">
        <f t="shared" si="7"/>
        <v>#VALUE!</v>
      </c>
      <c r="P44" s="57" t="e">
        <f>IFERROR(J44,#REF!)</f>
        <v>#REF!</v>
      </c>
      <c r="R44" s="55">
        <v>48</v>
      </c>
      <c r="S44" s="55">
        <v>48</v>
      </c>
      <c r="T44" s="55">
        <v>24</v>
      </c>
      <c r="U44" s="55">
        <v>24</v>
      </c>
      <c r="V44" s="55">
        <v>24</v>
      </c>
    </row>
    <row r="45" spans="1:22" ht="15.75" x14ac:dyDescent="0.3">
      <c r="B45" s="56"/>
      <c r="E45" s="146" t="e">
        <f t="shared" si="3"/>
        <v>#N/A</v>
      </c>
      <c r="F45" s="55">
        <f>IFERROR(VLOOKUP(C45,'Начисление очков_'!$L$4:$M$69,2,FALSE),0)</f>
        <v>0</v>
      </c>
      <c r="G45" s="145" t="e">
        <f>VLOOKUP(B45,'Парный рейтинг'!D$10:H$928,2,FALSE)</f>
        <v>#N/A</v>
      </c>
      <c r="H45" s="145" t="e">
        <f t="shared" ref="H45" si="11">H44</f>
        <v>#N/A</v>
      </c>
      <c r="J45" s="57" t="e">
        <f>MATCH(B45,'Парный рейтинг'!D$10:D$1031,0)</f>
        <v>#N/A</v>
      </c>
      <c r="K45" s="55">
        <f t="shared" si="4"/>
        <v>44</v>
      </c>
      <c r="L45" s="57" t="str">
        <f t="shared" si="6"/>
        <v/>
      </c>
      <c r="M45" s="58" t="e">
        <f t="shared" si="7"/>
        <v>#VALUE!</v>
      </c>
      <c r="P45" s="57" t="e">
        <f>IFERROR(J45,#REF!)</f>
        <v>#REF!</v>
      </c>
      <c r="R45" s="55">
        <v>48</v>
      </c>
      <c r="S45" s="55">
        <v>48</v>
      </c>
      <c r="T45" s="55">
        <v>24</v>
      </c>
      <c r="U45" s="55">
        <v>24</v>
      </c>
      <c r="V45" s="55">
        <v>24</v>
      </c>
    </row>
    <row r="46" spans="1:22" ht="15.75" x14ac:dyDescent="0.3">
      <c r="B46" s="56"/>
      <c r="E46" s="146" t="e">
        <f t="shared" si="3"/>
        <v>#N/A</v>
      </c>
      <c r="F46" s="55">
        <f>IFERROR(VLOOKUP(C46,'Начисление очков_'!$L$4:$M$69,2,FALSE),0)</f>
        <v>0</v>
      </c>
      <c r="G46" s="145" t="e">
        <f>VLOOKUP(B46,'Парный рейтинг'!D$10:H$928,2,FALSE)</f>
        <v>#N/A</v>
      </c>
      <c r="H46" s="145" t="e">
        <f t="shared" ref="H46" si="12">G46+G47</f>
        <v>#N/A</v>
      </c>
      <c r="J46" s="57" t="e">
        <f>MATCH(B46,'Парный рейтинг'!D$10:D$1031,0)</f>
        <v>#N/A</v>
      </c>
      <c r="K46" s="55">
        <f t="shared" si="4"/>
        <v>45</v>
      </c>
      <c r="L46" s="57" t="str">
        <f t="shared" si="6"/>
        <v/>
      </c>
      <c r="M46" s="58" t="e">
        <f t="shared" si="7"/>
        <v>#VALUE!</v>
      </c>
      <c r="P46" s="57" t="e">
        <f>IFERROR(J46,#REF!)</f>
        <v>#REF!</v>
      </c>
      <c r="R46" s="55">
        <v>48</v>
      </c>
      <c r="S46" s="55">
        <v>48</v>
      </c>
      <c r="T46" s="55">
        <v>24</v>
      </c>
      <c r="U46" s="55">
        <v>24</v>
      </c>
      <c r="V46" s="55">
        <v>24</v>
      </c>
    </row>
    <row r="47" spans="1:22" ht="15.75" x14ac:dyDescent="0.3">
      <c r="B47" s="56"/>
      <c r="E47" s="146" t="e">
        <f t="shared" si="3"/>
        <v>#N/A</v>
      </c>
      <c r="F47" s="55">
        <f>IFERROR(VLOOKUP(C47,'Начисление очков_'!$L$4:$M$69,2,FALSE),0)</f>
        <v>0</v>
      </c>
      <c r="G47" s="145" t="e">
        <f>VLOOKUP(B47,'Парный рейтинг'!D$10:H$928,2,FALSE)</f>
        <v>#N/A</v>
      </c>
      <c r="H47" s="145" t="e">
        <f t="shared" ref="H47" si="13">H46</f>
        <v>#N/A</v>
      </c>
      <c r="J47" s="57" t="e">
        <f>MATCH(B47,'Парный рейтинг'!D$10:D$1031,0)</f>
        <v>#N/A</v>
      </c>
      <c r="K47" s="55">
        <f t="shared" si="4"/>
        <v>46</v>
      </c>
      <c r="L47" s="57" t="str">
        <f t="shared" si="6"/>
        <v/>
      </c>
      <c r="M47" s="58" t="e">
        <f t="shared" si="7"/>
        <v>#VALUE!</v>
      </c>
      <c r="P47" s="57" t="e">
        <f>IFERROR(J47,#REF!)</f>
        <v>#REF!</v>
      </c>
      <c r="R47" s="55">
        <v>48</v>
      </c>
      <c r="S47" s="55">
        <v>48</v>
      </c>
      <c r="T47" s="55">
        <v>24</v>
      </c>
      <c r="U47" s="55">
        <v>24</v>
      </c>
      <c r="V47" s="55">
        <v>24</v>
      </c>
    </row>
    <row r="48" spans="1:22" ht="15.75" x14ac:dyDescent="0.3">
      <c r="B48" s="56"/>
      <c r="E48" s="146" t="e">
        <f t="shared" si="3"/>
        <v>#N/A</v>
      </c>
      <c r="F48" s="55">
        <f>IFERROR(VLOOKUP(C48,'Начисление очков_'!$L$4:$M$69,2,FALSE),0)</f>
        <v>0</v>
      </c>
      <c r="G48" s="145" t="e">
        <f>VLOOKUP(B48,'Парный рейтинг'!D$10:H$928,2,FALSE)</f>
        <v>#N/A</v>
      </c>
      <c r="H48" s="145" t="e">
        <f t="shared" ref="H48" si="14">G48+G49</f>
        <v>#N/A</v>
      </c>
      <c r="J48" s="57" t="e">
        <f>MATCH(B48,'Парный рейтинг'!D$10:D$1031,0)</f>
        <v>#N/A</v>
      </c>
      <c r="K48" s="55">
        <f t="shared" si="4"/>
        <v>47</v>
      </c>
      <c r="L48" s="57" t="str">
        <f t="shared" si="6"/>
        <v/>
      </c>
      <c r="M48" s="58" t="e">
        <f t="shared" si="7"/>
        <v>#VALUE!</v>
      </c>
      <c r="P48" s="57" t="e">
        <f>IFERROR(J48,#REF!)</f>
        <v>#REF!</v>
      </c>
      <c r="R48" s="55">
        <v>48</v>
      </c>
      <c r="S48" s="55">
        <v>48</v>
      </c>
      <c r="T48" s="55">
        <v>24</v>
      </c>
      <c r="U48" s="55">
        <v>24</v>
      </c>
      <c r="V48" s="55">
        <v>24</v>
      </c>
    </row>
    <row r="49" spans="2:22" ht="15.75" x14ac:dyDescent="0.3">
      <c r="B49" s="56"/>
      <c r="E49" s="146" t="e">
        <f t="shared" si="3"/>
        <v>#N/A</v>
      </c>
      <c r="F49" s="55">
        <f>IFERROR(VLOOKUP(C49,'Начисление очков_'!$L$4:$M$69,2,FALSE),0)</f>
        <v>0</v>
      </c>
      <c r="G49" s="145" t="e">
        <f>VLOOKUP(B49,'Парный рейтинг'!D$10:H$928,2,FALSE)</f>
        <v>#N/A</v>
      </c>
      <c r="H49" s="145" t="e">
        <f t="shared" ref="H49" si="15">H48</f>
        <v>#N/A</v>
      </c>
      <c r="J49" s="57" t="e">
        <f>MATCH(B49,'Парный рейтинг'!D$10:D$1031,0)</f>
        <v>#N/A</v>
      </c>
      <c r="K49" s="55">
        <f t="shared" si="4"/>
        <v>48</v>
      </c>
      <c r="L49" s="57" t="str">
        <f t="shared" si="6"/>
        <v/>
      </c>
      <c r="M49" s="58" t="e">
        <f t="shared" si="7"/>
        <v>#VALUE!</v>
      </c>
      <c r="P49" s="57" t="e">
        <f>IFERROR(J49,#REF!)</f>
        <v>#REF!</v>
      </c>
      <c r="R49" s="55">
        <v>48</v>
      </c>
      <c r="S49" s="55">
        <v>48</v>
      </c>
      <c r="T49" s="55">
        <v>24</v>
      </c>
      <c r="U49" s="55">
        <v>24</v>
      </c>
      <c r="V49" s="55">
        <v>24</v>
      </c>
    </row>
    <row r="50" spans="2:22" ht="15.75" x14ac:dyDescent="0.3">
      <c r="B50" s="56"/>
      <c r="E50" s="146" t="e">
        <f t="shared" si="3"/>
        <v>#N/A</v>
      </c>
      <c r="F50" s="55">
        <f>IFERROR(VLOOKUP(C50,'Начисление очков_'!$L$4:$M$69,2,FALSE),0)</f>
        <v>0</v>
      </c>
      <c r="G50" s="145" t="e">
        <f>VLOOKUP(B50,'Парный рейтинг'!D$10:H$928,2,FALSE)</f>
        <v>#N/A</v>
      </c>
      <c r="H50" s="145" t="e">
        <f t="shared" ref="H50" si="16">G50+G51</f>
        <v>#N/A</v>
      </c>
      <c r="J50" s="57" t="e">
        <f>MATCH(B50,'Парный рейтинг'!D$10:D$1031,0)</f>
        <v>#N/A</v>
      </c>
      <c r="K50" s="55">
        <f t="shared" si="4"/>
        <v>49</v>
      </c>
      <c r="L50" s="57" t="str">
        <f t="shared" si="6"/>
        <v/>
      </c>
      <c r="M50" s="58" t="e">
        <f t="shared" si="7"/>
        <v>#VALUE!</v>
      </c>
      <c r="P50" s="57" t="e">
        <f>IFERROR(J50,#REF!)</f>
        <v>#REF!</v>
      </c>
      <c r="R50" s="55">
        <v>64</v>
      </c>
      <c r="S50" s="55">
        <v>49</v>
      </c>
      <c r="T50" s="55">
        <v>32</v>
      </c>
      <c r="U50" s="55">
        <v>32</v>
      </c>
      <c r="V50" s="55">
        <v>32</v>
      </c>
    </row>
    <row r="51" spans="2:22" ht="15.75" x14ac:dyDescent="0.3">
      <c r="B51" s="56"/>
      <c r="E51" s="146" t="e">
        <f t="shared" si="3"/>
        <v>#N/A</v>
      </c>
      <c r="F51" s="55">
        <f>IFERROR(VLOOKUP(C51,'Начисление очков_'!$L$4:$M$69,2,FALSE),0)</f>
        <v>0</v>
      </c>
      <c r="G51" s="145" t="e">
        <f>VLOOKUP(B51,'Парный рейтинг'!D$10:H$928,2,FALSE)</f>
        <v>#N/A</v>
      </c>
      <c r="H51" s="145" t="e">
        <f t="shared" ref="H51" si="17">H50</f>
        <v>#N/A</v>
      </c>
      <c r="J51" s="57" t="e">
        <f>MATCH(B51,'Парный рейтинг'!D$10:D$1031,0)</f>
        <v>#N/A</v>
      </c>
      <c r="K51" s="55">
        <f t="shared" si="4"/>
        <v>50</v>
      </c>
      <c r="L51" s="57" t="str">
        <f t="shared" si="6"/>
        <v/>
      </c>
      <c r="M51" s="58" t="e">
        <f t="shared" si="7"/>
        <v>#VALUE!</v>
      </c>
      <c r="P51" s="57" t="e">
        <f>IFERROR(J51,#REF!)</f>
        <v>#REF!</v>
      </c>
      <c r="R51" s="55">
        <v>64</v>
      </c>
      <c r="S51" s="55">
        <v>50</v>
      </c>
      <c r="T51" s="55">
        <v>32</v>
      </c>
      <c r="U51" s="55">
        <v>32</v>
      </c>
      <c r="V51" s="55">
        <v>32</v>
      </c>
    </row>
    <row r="52" spans="2:22" ht="15.75" x14ac:dyDescent="0.3">
      <c r="B52" s="56"/>
      <c r="E52" s="146" t="e">
        <f t="shared" si="3"/>
        <v>#N/A</v>
      </c>
      <c r="F52" s="55">
        <f>IFERROR(VLOOKUP(C52,'Начисление очков_'!$L$4:$M$69,2,FALSE),0)</f>
        <v>0</v>
      </c>
      <c r="G52" s="145" t="e">
        <f>VLOOKUP(B52,'Парный рейтинг'!D$10:H$928,2,FALSE)</f>
        <v>#N/A</v>
      </c>
      <c r="H52" s="145" t="e">
        <f t="shared" ref="H52" si="18">G52+G53</f>
        <v>#N/A</v>
      </c>
      <c r="J52" s="57" t="e">
        <f>MATCH(B52,'Парный рейтинг'!D$10:D$1031,0)</f>
        <v>#N/A</v>
      </c>
      <c r="K52" s="55">
        <f t="shared" si="4"/>
        <v>51</v>
      </c>
      <c r="L52" s="57" t="str">
        <f t="shared" si="6"/>
        <v/>
      </c>
      <c r="M52" s="58" t="e">
        <f t="shared" si="7"/>
        <v>#VALUE!</v>
      </c>
      <c r="P52" s="57" t="e">
        <f>IFERROR(J52,#REF!)</f>
        <v>#REF!</v>
      </c>
      <c r="R52" s="55">
        <v>64</v>
      </c>
      <c r="S52" s="55">
        <v>52</v>
      </c>
      <c r="T52" s="55">
        <v>32</v>
      </c>
      <c r="U52" s="55">
        <v>32</v>
      </c>
      <c r="V52" s="55">
        <v>32</v>
      </c>
    </row>
    <row r="53" spans="2:22" ht="15.75" x14ac:dyDescent="0.3">
      <c r="B53" s="56"/>
      <c r="E53" s="146" t="e">
        <f t="shared" si="3"/>
        <v>#N/A</v>
      </c>
      <c r="F53" s="55">
        <f>IFERROR(VLOOKUP(C53,'Начисление очков_'!$L$4:$M$69,2,FALSE),0)</f>
        <v>0</v>
      </c>
      <c r="G53" s="145" t="e">
        <f>VLOOKUP(B53,'Парный рейтинг'!D$10:H$928,2,FALSE)</f>
        <v>#N/A</v>
      </c>
      <c r="H53" s="145" t="e">
        <f t="shared" ref="H53" si="19">H52</f>
        <v>#N/A</v>
      </c>
      <c r="J53" s="57" t="e">
        <f>MATCH(B53,'Парный рейтинг'!D$10:D$1031,0)</f>
        <v>#N/A</v>
      </c>
      <c r="K53" s="55">
        <f t="shared" si="4"/>
        <v>52</v>
      </c>
      <c r="L53" s="57" t="str">
        <f t="shared" si="6"/>
        <v/>
      </c>
      <c r="M53" s="58" t="e">
        <f t="shared" si="7"/>
        <v>#VALUE!</v>
      </c>
      <c r="P53" s="57" t="e">
        <f>IFERROR(J53,#REF!)</f>
        <v>#REF!</v>
      </c>
      <c r="R53" s="55">
        <v>64</v>
      </c>
      <c r="S53" s="55">
        <v>52</v>
      </c>
      <c r="T53" s="55">
        <v>32</v>
      </c>
      <c r="U53" s="55">
        <v>32</v>
      </c>
      <c r="V53" s="55">
        <v>32</v>
      </c>
    </row>
    <row r="54" spans="2:22" ht="15.75" x14ac:dyDescent="0.3">
      <c r="B54" s="56"/>
      <c r="E54" s="146" t="e">
        <f t="shared" si="3"/>
        <v>#N/A</v>
      </c>
      <c r="F54" s="55">
        <f>IFERROR(VLOOKUP(C54,'Начисление очков_'!$L$4:$M$69,2,FALSE),0)</f>
        <v>0</v>
      </c>
      <c r="G54" s="145" t="e">
        <f>VLOOKUP(B54,'Парный рейтинг'!D$10:H$928,2,FALSE)</f>
        <v>#N/A</v>
      </c>
      <c r="H54" s="145" t="e">
        <f t="shared" ref="H54" si="20">G54+G55</f>
        <v>#N/A</v>
      </c>
      <c r="J54" s="57" t="e">
        <f>MATCH(B54,'Парный рейтинг'!D$10:D$1031,0)</f>
        <v>#N/A</v>
      </c>
      <c r="K54" s="55">
        <f t="shared" si="4"/>
        <v>53</v>
      </c>
      <c r="L54" s="57" t="str">
        <f t="shared" si="6"/>
        <v/>
      </c>
      <c r="M54" s="58" t="e">
        <f t="shared" si="7"/>
        <v>#VALUE!</v>
      </c>
      <c r="P54" s="57" t="e">
        <f>IFERROR(J54,#REF!)</f>
        <v>#REF!</v>
      </c>
      <c r="R54" s="55">
        <v>64</v>
      </c>
      <c r="S54" s="55">
        <v>56</v>
      </c>
      <c r="T54" s="55">
        <v>32</v>
      </c>
      <c r="U54" s="55">
        <v>32</v>
      </c>
      <c r="V54" s="55">
        <v>32</v>
      </c>
    </row>
    <row r="55" spans="2:22" ht="15.75" x14ac:dyDescent="0.3">
      <c r="B55" s="56"/>
      <c r="E55" s="146" t="e">
        <f t="shared" si="3"/>
        <v>#N/A</v>
      </c>
      <c r="F55" s="55">
        <f>IFERROR(VLOOKUP(C55,'Начисление очков_'!$L$4:$M$69,2,FALSE),0)</f>
        <v>0</v>
      </c>
      <c r="G55" s="145" t="e">
        <f>VLOOKUP(B55,'Парный рейтинг'!D$10:H$928,2,FALSE)</f>
        <v>#N/A</v>
      </c>
      <c r="H55" s="145" t="e">
        <f t="shared" ref="H55" si="21">H54</f>
        <v>#N/A</v>
      </c>
      <c r="J55" s="57" t="e">
        <f>MATCH(B55,'Парный рейтинг'!D$10:D$1031,0)</f>
        <v>#N/A</v>
      </c>
      <c r="K55" s="55">
        <f t="shared" si="4"/>
        <v>54</v>
      </c>
      <c r="L55" s="57" t="str">
        <f t="shared" si="6"/>
        <v/>
      </c>
      <c r="M55" s="58" t="e">
        <f t="shared" si="7"/>
        <v>#VALUE!</v>
      </c>
      <c r="P55" s="57" t="e">
        <f>IFERROR(J55,#REF!)</f>
        <v>#REF!</v>
      </c>
      <c r="R55" s="55">
        <v>64</v>
      </c>
      <c r="S55" s="55">
        <v>56</v>
      </c>
      <c r="T55" s="55">
        <v>32</v>
      </c>
      <c r="U55" s="55">
        <v>32</v>
      </c>
      <c r="V55" s="55">
        <v>32</v>
      </c>
    </row>
    <row r="56" spans="2:22" ht="15.75" x14ac:dyDescent="0.3">
      <c r="B56" s="56"/>
      <c r="E56" s="146" t="e">
        <f t="shared" si="3"/>
        <v>#N/A</v>
      </c>
      <c r="F56" s="55">
        <f>IFERROR(VLOOKUP(C56,'Начисление очков_'!$L$4:$M$69,2,FALSE),0)</f>
        <v>0</v>
      </c>
      <c r="G56" s="145" t="e">
        <f>VLOOKUP(B56,'Парный рейтинг'!D$10:H$928,2,FALSE)</f>
        <v>#N/A</v>
      </c>
      <c r="H56" s="145" t="e">
        <f t="shared" ref="H56" si="22">G56+G57</f>
        <v>#N/A</v>
      </c>
      <c r="J56" s="57" t="e">
        <f>MATCH(B56,'Парный рейтинг'!D$10:D$1031,0)</f>
        <v>#N/A</v>
      </c>
      <c r="K56" s="55">
        <f t="shared" si="4"/>
        <v>55</v>
      </c>
      <c r="L56" s="57" t="str">
        <f t="shared" si="6"/>
        <v/>
      </c>
      <c r="M56" s="58" t="e">
        <f t="shared" si="7"/>
        <v>#VALUE!</v>
      </c>
      <c r="P56" s="57" t="e">
        <f>IFERROR(J56,#REF!)</f>
        <v>#REF!</v>
      </c>
      <c r="R56" s="55">
        <v>64</v>
      </c>
      <c r="S56" s="55">
        <v>56</v>
      </c>
      <c r="T56" s="55">
        <v>32</v>
      </c>
      <c r="U56" s="55">
        <v>32</v>
      </c>
      <c r="V56" s="55">
        <v>32</v>
      </c>
    </row>
    <row r="57" spans="2:22" ht="15.75" x14ac:dyDescent="0.3">
      <c r="B57" s="56"/>
      <c r="E57" s="146" t="e">
        <f t="shared" si="3"/>
        <v>#N/A</v>
      </c>
      <c r="F57" s="55">
        <f>IFERROR(VLOOKUP(C57,'Начисление очков_'!$L$4:$M$69,2,FALSE),0)</f>
        <v>0</v>
      </c>
      <c r="G57" s="145" t="e">
        <f>VLOOKUP(B57,'Парный рейтинг'!D$10:H$928,2,FALSE)</f>
        <v>#N/A</v>
      </c>
      <c r="H57" s="145" t="e">
        <f t="shared" ref="H57" si="23">H56</f>
        <v>#N/A</v>
      </c>
      <c r="J57" s="57" t="e">
        <f>MATCH(B57,'Парный рейтинг'!D$10:D$1031,0)</f>
        <v>#N/A</v>
      </c>
      <c r="K57" s="55">
        <f t="shared" si="4"/>
        <v>56</v>
      </c>
      <c r="L57" s="57" t="str">
        <f t="shared" si="6"/>
        <v/>
      </c>
      <c r="M57" s="58" t="e">
        <f t="shared" si="7"/>
        <v>#VALUE!</v>
      </c>
      <c r="P57" s="57" t="e">
        <f>IFERROR(J57,#REF!)</f>
        <v>#REF!</v>
      </c>
      <c r="R57" s="55">
        <v>64</v>
      </c>
      <c r="S57" s="55">
        <v>56</v>
      </c>
      <c r="T57" s="55">
        <v>32</v>
      </c>
      <c r="U57" s="55">
        <v>32</v>
      </c>
      <c r="V57" s="55">
        <v>32</v>
      </c>
    </row>
    <row r="58" spans="2:22" ht="15.75" x14ac:dyDescent="0.3">
      <c r="B58" s="56"/>
      <c r="E58" s="146" t="e">
        <f t="shared" si="3"/>
        <v>#N/A</v>
      </c>
      <c r="F58" s="55">
        <f>IFERROR(VLOOKUP(C58,'Начисление очков_'!$L$4:$M$69,2,FALSE),0)</f>
        <v>0</v>
      </c>
      <c r="G58" s="145" t="e">
        <f>VLOOKUP(B58,'Парный рейтинг'!D$10:H$928,2,FALSE)</f>
        <v>#N/A</v>
      </c>
      <c r="H58" s="145" t="e">
        <f t="shared" ref="H58" si="24">G58+G59</f>
        <v>#N/A</v>
      </c>
      <c r="J58" s="57" t="e">
        <f>MATCH(B58,'Парный рейтинг'!D$10:D$1031,0)</f>
        <v>#N/A</v>
      </c>
      <c r="K58" s="55">
        <f t="shared" si="4"/>
        <v>57</v>
      </c>
      <c r="L58" s="57" t="str">
        <f t="shared" si="6"/>
        <v/>
      </c>
      <c r="M58" s="58" t="e">
        <f t="shared" si="7"/>
        <v>#VALUE!</v>
      </c>
      <c r="P58" s="57" t="e">
        <f>IFERROR(J58,#REF!)</f>
        <v>#REF!</v>
      </c>
      <c r="R58" s="55">
        <v>64</v>
      </c>
      <c r="S58" s="55">
        <v>58</v>
      </c>
      <c r="T58" s="55">
        <v>32</v>
      </c>
      <c r="U58" s="55">
        <v>32</v>
      </c>
      <c r="V58" s="55">
        <v>32</v>
      </c>
    </row>
    <row r="59" spans="2:22" ht="15.75" x14ac:dyDescent="0.3">
      <c r="B59" s="56"/>
      <c r="E59" s="146" t="e">
        <f t="shared" si="3"/>
        <v>#N/A</v>
      </c>
      <c r="F59" s="55">
        <f>IFERROR(VLOOKUP(C59,'Начисление очков_'!$L$4:$M$69,2,FALSE),0)</f>
        <v>0</v>
      </c>
      <c r="G59" s="145" t="e">
        <f>VLOOKUP(B59,'Парный рейтинг'!D$10:H$928,2,FALSE)</f>
        <v>#N/A</v>
      </c>
      <c r="H59" s="145" t="e">
        <f t="shared" ref="H59" si="25">H58</f>
        <v>#N/A</v>
      </c>
      <c r="J59" s="57" t="e">
        <f>MATCH(B59,'Парный рейтинг'!D$10:D$1031,0)</f>
        <v>#N/A</v>
      </c>
      <c r="K59" s="55">
        <f t="shared" si="4"/>
        <v>58</v>
      </c>
      <c r="L59" s="57" t="str">
        <f t="shared" si="6"/>
        <v/>
      </c>
      <c r="M59" s="58" t="e">
        <f t="shared" si="7"/>
        <v>#VALUE!</v>
      </c>
      <c r="P59" s="57" t="e">
        <f>IFERROR(J59,#REF!)</f>
        <v>#REF!</v>
      </c>
      <c r="R59" s="55">
        <v>64</v>
      </c>
      <c r="S59" s="55">
        <v>60</v>
      </c>
      <c r="T59" s="55">
        <v>32</v>
      </c>
      <c r="U59" s="55">
        <v>32</v>
      </c>
      <c r="V59" s="55">
        <v>32</v>
      </c>
    </row>
    <row r="60" spans="2:22" ht="15.75" x14ac:dyDescent="0.3">
      <c r="B60" s="56"/>
      <c r="E60" s="146" t="e">
        <f t="shared" si="3"/>
        <v>#N/A</v>
      </c>
      <c r="F60" s="55">
        <f>IFERROR(VLOOKUP(C60,'Начисление очков_'!$L$4:$M$69,2,FALSE),0)</f>
        <v>0</v>
      </c>
      <c r="G60" s="145" t="e">
        <f>VLOOKUP(B60,'Парный рейтинг'!D$10:H$928,2,FALSE)</f>
        <v>#N/A</v>
      </c>
      <c r="H60" s="145" t="e">
        <f t="shared" ref="H60" si="26">G60+G61</f>
        <v>#N/A</v>
      </c>
      <c r="J60" s="57" t="e">
        <f>MATCH(B60,'Парный рейтинг'!D$10:D$1031,0)</f>
        <v>#N/A</v>
      </c>
      <c r="K60" s="55">
        <f t="shared" si="4"/>
        <v>59</v>
      </c>
      <c r="L60" s="57" t="str">
        <f t="shared" si="6"/>
        <v/>
      </c>
      <c r="M60" s="58" t="e">
        <f t="shared" si="7"/>
        <v>#VALUE!</v>
      </c>
      <c r="P60" s="57" t="e">
        <f>IFERROR(J60,#REF!)</f>
        <v>#REF!</v>
      </c>
      <c r="R60" s="55">
        <v>64</v>
      </c>
      <c r="S60" s="55">
        <v>60</v>
      </c>
      <c r="T60" s="55">
        <v>32</v>
      </c>
      <c r="U60" s="55">
        <v>32</v>
      </c>
      <c r="V60" s="55">
        <v>32</v>
      </c>
    </row>
    <row r="61" spans="2:22" ht="15.75" x14ac:dyDescent="0.3">
      <c r="B61" s="56"/>
      <c r="E61" s="146" t="e">
        <f t="shared" si="3"/>
        <v>#N/A</v>
      </c>
      <c r="F61" s="55">
        <f>IFERROR(VLOOKUP(C61,'Начисление очков_'!$L$4:$M$69,2,FALSE),0)</f>
        <v>0</v>
      </c>
      <c r="G61" s="145" t="e">
        <f>VLOOKUP(B61,'Парный рейтинг'!D$10:H$928,2,FALSE)</f>
        <v>#N/A</v>
      </c>
      <c r="H61" s="145" t="e">
        <f t="shared" ref="H61" si="27">H60</f>
        <v>#N/A</v>
      </c>
      <c r="J61" s="57" t="e">
        <f>MATCH(B61,'Парный рейтинг'!D$10:D$1031,0)</f>
        <v>#N/A</v>
      </c>
      <c r="K61" s="55">
        <f t="shared" si="4"/>
        <v>60</v>
      </c>
      <c r="L61" s="57" t="str">
        <f t="shared" si="6"/>
        <v/>
      </c>
      <c r="M61" s="58" t="e">
        <f t="shared" si="7"/>
        <v>#VALUE!</v>
      </c>
      <c r="P61" s="57" t="e">
        <f>IFERROR(J61,#REF!)</f>
        <v>#REF!</v>
      </c>
      <c r="R61" s="55">
        <v>64</v>
      </c>
      <c r="S61" s="55">
        <v>64</v>
      </c>
      <c r="T61" s="55">
        <v>32</v>
      </c>
      <c r="U61" s="55">
        <v>32</v>
      </c>
      <c r="V61" s="55">
        <v>32</v>
      </c>
    </row>
    <row r="62" spans="2:22" ht="15.75" x14ac:dyDescent="0.3">
      <c r="B62" s="56"/>
      <c r="E62" s="146" t="e">
        <f t="shared" si="3"/>
        <v>#N/A</v>
      </c>
      <c r="F62" s="55">
        <f>IFERROR(VLOOKUP(C62,'Начисление очков_'!$L$4:$M$69,2,FALSE),0)</f>
        <v>0</v>
      </c>
      <c r="G62" s="145" t="e">
        <f>VLOOKUP(B62,'Парный рейтинг'!D$10:H$928,2,FALSE)</f>
        <v>#N/A</v>
      </c>
      <c r="H62" s="145" t="e">
        <f t="shared" ref="H62" si="28">G62+G63</f>
        <v>#N/A</v>
      </c>
      <c r="J62" s="57" t="e">
        <f>MATCH(B62,'Парный рейтинг'!D$10:D$1031,0)</f>
        <v>#N/A</v>
      </c>
      <c r="K62" s="55">
        <f t="shared" si="4"/>
        <v>61</v>
      </c>
      <c r="L62" s="57" t="str">
        <f t="shared" si="6"/>
        <v/>
      </c>
      <c r="M62" s="58" t="e">
        <f t="shared" si="7"/>
        <v>#VALUE!</v>
      </c>
      <c r="P62" s="57" t="e">
        <f>IFERROR(J62,#REF!)</f>
        <v>#REF!</v>
      </c>
      <c r="R62" s="55">
        <v>64</v>
      </c>
      <c r="S62" s="55">
        <v>64</v>
      </c>
      <c r="T62" s="55">
        <v>32</v>
      </c>
      <c r="U62" s="55">
        <v>32</v>
      </c>
      <c r="V62" s="55">
        <v>32</v>
      </c>
    </row>
    <row r="63" spans="2:22" ht="15.75" x14ac:dyDescent="0.3">
      <c r="B63" s="56"/>
      <c r="E63" s="146" t="e">
        <f t="shared" si="3"/>
        <v>#N/A</v>
      </c>
      <c r="F63" s="55">
        <f>IFERROR(VLOOKUP(C63,'Начисление очков_'!$L$4:$M$69,2,FALSE),0)</f>
        <v>0</v>
      </c>
      <c r="G63" s="145" t="e">
        <f>VLOOKUP(B63,'Парный рейтинг'!D$10:H$928,2,FALSE)</f>
        <v>#N/A</v>
      </c>
      <c r="H63" s="145" t="e">
        <f t="shared" ref="H63" si="29">H62</f>
        <v>#N/A</v>
      </c>
      <c r="J63" s="57" t="e">
        <f>MATCH(B63,'Парный рейтинг'!D$10:D$1031,0)</f>
        <v>#N/A</v>
      </c>
      <c r="K63" s="55">
        <f t="shared" si="4"/>
        <v>62</v>
      </c>
      <c r="L63" s="57" t="str">
        <f t="shared" si="6"/>
        <v/>
      </c>
      <c r="M63" s="58" t="e">
        <f t="shared" si="7"/>
        <v>#VALUE!</v>
      </c>
      <c r="P63" s="57" t="e">
        <f>IFERROR(J63,#REF!)</f>
        <v>#REF!</v>
      </c>
      <c r="R63" s="55">
        <v>64</v>
      </c>
      <c r="S63" s="55">
        <v>64</v>
      </c>
      <c r="T63" s="55">
        <v>32</v>
      </c>
      <c r="U63" s="55">
        <v>32</v>
      </c>
      <c r="V63" s="55">
        <v>32</v>
      </c>
    </row>
    <row r="64" spans="2:22" ht="15.75" x14ac:dyDescent="0.3">
      <c r="B64" s="56"/>
      <c r="E64" s="146" t="e">
        <f t="shared" si="3"/>
        <v>#N/A</v>
      </c>
      <c r="F64" s="55">
        <f>IFERROR(VLOOKUP(C64,'Начисление очков_'!$L$4:$M$69,2,FALSE),0)</f>
        <v>0</v>
      </c>
      <c r="G64" s="145" t="e">
        <f>VLOOKUP(B64,'Парный рейтинг'!D$10:H$928,2,FALSE)</f>
        <v>#N/A</v>
      </c>
      <c r="H64" s="145" t="e">
        <f t="shared" ref="H64" si="30">G64+G65</f>
        <v>#N/A</v>
      </c>
      <c r="J64" s="57" t="e">
        <f>MATCH(B64,'Парный рейтинг'!D$10:D$1031,0)</f>
        <v>#N/A</v>
      </c>
      <c r="K64" s="55">
        <f t="shared" si="4"/>
        <v>63</v>
      </c>
      <c r="L64" s="57" t="str">
        <f t="shared" si="6"/>
        <v/>
      </c>
      <c r="M64" s="58" t="e">
        <f t="shared" si="7"/>
        <v>#VALUE!</v>
      </c>
      <c r="P64" s="57" t="e">
        <f>IFERROR(J64,#REF!)</f>
        <v>#REF!</v>
      </c>
      <c r="R64" s="55">
        <v>64</v>
      </c>
      <c r="S64" s="55">
        <v>64</v>
      </c>
      <c r="T64" s="55">
        <v>32</v>
      </c>
      <c r="U64" s="55">
        <v>32</v>
      </c>
      <c r="V64" s="55">
        <v>32</v>
      </c>
    </row>
    <row r="65" spans="2:22" ht="15.75" x14ac:dyDescent="0.3">
      <c r="B65" s="56"/>
      <c r="E65" s="146" t="e">
        <f t="shared" si="3"/>
        <v>#N/A</v>
      </c>
      <c r="F65" s="55">
        <f>IFERROR(VLOOKUP(C65,'Начисление очков_'!$L$4:$M$69,2,FALSE),0)</f>
        <v>0</v>
      </c>
      <c r="G65" s="145" t="e">
        <f>VLOOKUP(B65,'Парный рейтинг'!D$10:H$928,2,FALSE)</f>
        <v>#N/A</v>
      </c>
      <c r="H65" s="145" t="e">
        <f t="shared" ref="H65" si="31">H64</f>
        <v>#N/A</v>
      </c>
      <c r="J65" s="57" t="e">
        <f>MATCH(B65,'Парный рейтинг'!D$10:D$1031,0)</f>
        <v>#N/A</v>
      </c>
      <c r="K65" s="55">
        <f t="shared" si="4"/>
        <v>64</v>
      </c>
      <c r="L65" s="57" t="str">
        <f t="shared" si="6"/>
        <v/>
      </c>
      <c r="M65" s="58" t="e">
        <f t="shared" si="7"/>
        <v>#VALUE!</v>
      </c>
      <c r="P65" s="57" t="e">
        <f>IFERROR(J65,#REF!)</f>
        <v>#REF!</v>
      </c>
      <c r="R65" s="55">
        <v>64</v>
      </c>
      <c r="S65" s="55">
        <v>64</v>
      </c>
      <c r="T65" s="55">
        <v>32</v>
      </c>
      <c r="U65" s="55">
        <v>32</v>
      </c>
      <c r="V65" s="55">
        <v>32</v>
      </c>
    </row>
    <row r="66" spans="2:22" ht="15.75" x14ac:dyDescent="0.3">
      <c r="B66" s="56"/>
      <c r="E66" s="146" t="e">
        <f t="shared" si="3"/>
        <v>#N/A</v>
      </c>
      <c r="F66" s="55">
        <f>IFERROR(VLOOKUP(C66,'Начисление очков_'!$L$4:$M$69,2,FALSE),0)</f>
        <v>0</v>
      </c>
      <c r="G66" s="145" t="e">
        <f>VLOOKUP(B66,'Парный рейтинг'!D$10:H$928,2,FALSE)</f>
        <v>#N/A</v>
      </c>
      <c r="H66" s="145" t="e">
        <f t="shared" ref="H66" si="32">G66+G67</f>
        <v>#N/A</v>
      </c>
      <c r="J66" s="57" t="e">
        <f>MATCH(B66,'Парный рейтинг'!D$10:D$1031,0)</f>
        <v>#N/A</v>
      </c>
      <c r="K66" s="55">
        <f t="shared" si="4"/>
        <v>65</v>
      </c>
      <c r="L66" s="57" t="str">
        <f t="shared" ref="L66:L97" si="33">TRIM(B66)</f>
        <v/>
      </c>
      <c r="M66" s="58" t="e">
        <f t="shared" ref="M66:M97" si="34">MID(B66&amp;" "&amp;B66, FIND(" ",B66)+1,LEN(B66))</f>
        <v>#VALUE!</v>
      </c>
      <c r="P66" s="57" t="e">
        <f>IFERROR(J66,#REF!)</f>
        <v>#REF!</v>
      </c>
      <c r="R66" s="55">
        <v>65</v>
      </c>
      <c r="S66" s="55">
        <v>65</v>
      </c>
      <c r="T66" s="55">
        <v>32</v>
      </c>
      <c r="U66" s="55">
        <v>32</v>
      </c>
      <c r="V66" s="55">
        <v>65</v>
      </c>
    </row>
    <row r="67" spans="2:22" ht="15.75" x14ac:dyDescent="0.3">
      <c r="B67" s="56"/>
      <c r="E67" s="146" t="e">
        <f t="shared" si="3"/>
        <v>#N/A</v>
      </c>
      <c r="F67" s="55">
        <f>IFERROR(VLOOKUP(C67,'Начисление очков_'!$L$4:$M$69,2,FALSE),0)</f>
        <v>0</v>
      </c>
      <c r="G67" s="145" t="e">
        <f>VLOOKUP(B67,'Парный рейтинг'!D$10:H$928,2,FALSE)</f>
        <v>#N/A</v>
      </c>
      <c r="H67" s="145" t="e">
        <f t="shared" ref="H67" si="35">H66</f>
        <v>#N/A</v>
      </c>
      <c r="J67" s="57" t="e">
        <f>MATCH(B67,'Парный рейтинг'!D$10:D$1031,0)</f>
        <v>#N/A</v>
      </c>
      <c r="K67" s="55">
        <f t="shared" si="4"/>
        <v>66</v>
      </c>
      <c r="L67" s="57" t="str">
        <f t="shared" si="33"/>
        <v/>
      </c>
      <c r="M67" s="58" t="e">
        <f t="shared" si="34"/>
        <v>#VALUE!</v>
      </c>
      <c r="P67" s="57" t="e">
        <f>IFERROR(J67,#REF!)</f>
        <v>#REF!</v>
      </c>
      <c r="R67" s="55">
        <v>66</v>
      </c>
      <c r="S67" s="55">
        <v>66</v>
      </c>
      <c r="T67" s="55">
        <v>66</v>
      </c>
      <c r="U67" s="55">
        <v>66</v>
      </c>
      <c r="V67" s="55">
        <v>66</v>
      </c>
    </row>
    <row r="68" spans="2:22" ht="15.75" x14ac:dyDescent="0.3">
      <c r="B68" s="56"/>
      <c r="E68" s="146" t="e">
        <f t="shared" ref="E68:E73" si="36">F68*(G68/H68)</f>
        <v>#N/A</v>
      </c>
      <c r="F68" s="55">
        <f>IFERROR(VLOOKUP(C68,'Начисление очков_'!$L$4:$M$69,2,FALSE),0)</f>
        <v>0</v>
      </c>
      <c r="G68" s="145" t="e">
        <f>VLOOKUP(B68,'Парный рейтинг'!D$10:H$928,2,FALSE)</f>
        <v>#N/A</v>
      </c>
      <c r="H68" s="145" t="e">
        <f t="shared" ref="H68" si="37">G68+G69</f>
        <v>#N/A</v>
      </c>
      <c r="J68" s="57" t="e">
        <f>MATCH(B68,'Парный рейтинг'!D$10:D$1031,0)</f>
        <v>#N/A</v>
      </c>
      <c r="K68" s="55">
        <f t="shared" ref="K68:K129" si="38">K67+1</f>
        <v>67</v>
      </c>
      <c r="L68" s="57" t="str">
        <f t="shared" si="33"/>
        <v/>
      </c>
      <c r="M68" s="58" t="e">
        <f t="shared" si="34"/>
        <v>#VALUE!</v>
      </c>
      <c r="P68" s="57" t="e">
        <f>IFERROR(J68,#REF!)</f>
        <v>#REF!</v>
      </c>
      <c r="R68" s="55">
        <v>68</v>
      </c>
      <c r="S68" s="55">
        <v>68</v>
      </c>
      <c r="T68" s="55">
        <v>68</v>
      </c>
      <c r="U68" s="55">
        <v>68</v>
      </c>
      <c r="V68" s="55">
        <v>68</v>
      </c>
    </row>
    <row r="69" spans="2:22" ht="15.75" x14ac:dyDescent="0.3">
      <c r="B69" s="56"/>
      <c r="E69" s="146" t="e">
        <f t="shared" si="36"/>
        <v>#N/A</v>
      </c>
      <c r="F69" s="55">
        <f>IFERROR(VLOOKUP(C69,'Начисление очков_'!$L$4:$M$69,2,FALSE),0)</f>
        <v>0</v>
      </c>
      <c r="G69" s="145" t="e">
        <f>VLOOKUP(B69,'Парный рейтинг'!D$10:H$928,2,FALSE)</f>
        <v>#N/A</v>
      </c>
      <c r="H69" s="145" t="e">
        <f t="shared" ref="H69" si="39">H68</f>
        <v>#N/A</v>
      </c>
      <c r="J69" s="57" t="e">
        <f>MATCH(B69,'Парный рейтинг'!D$10:D$1031,0)</f>
        <v>#N/A</v>
      </c>
      <c r="K69" s="55">
        <f t="shared" si="38"/>
        <v>68</v>
      </c>
      <c r="L69" s="57" t="str">
        <f t="shared" si="33"/>
        <v/>
      </c>
      <c r="M69" s="58" t="e">
        <f t="shared" si="34"/>
        <v>#VALUE!</v>
      </c>
      <c r="P69" s="57" t="e">
        <f>IFERROR(J69,#REF!)</f>
        <v>#REF!</v>
      </c>
      <c r="R69" s="55">
        <v>68</v>
      </c>
      <c r="S69" s="55">
        <v>68</v>
      </c>
      <c r="T69" s="55">
        <v>68</v>
      </c>
      <c r="U69" s="55">
        <v>68</v>
      </c>
      <c r="V69" s="55">
        <v>68</v>
      </c>
    </row>
    <row r="70" spans="2:22" ht="15.75" x14ac:dyDescent="0.3">
      <c r="B70" s="56"/>
      <c r="E70" s="146" t="e">
        <f t="shared" si="36"/>
        <v>#N/A</v>
      </c>
      <c r="F70" s="55">
        <f>IFERROR(VLOOKUP(C70,'Начисление очков_'!$L$4:$M$69,2,FALSE),0)</f>
        <v>0</v>
      </c>
      <c r="G70" s="145" t="e">
        <f>VLOOKUP(B70,'Парный рейтинг'!D$10:H$928,2,FALSE)</f>
        <v>#N/A</v>
      </c>
      <c r="H70" s="145" t="e">
        <f t="shared" ref="H70" si="40">G70+G71</f>
        <v>#N/A</v>
      </c>
      <c r="J70" s="57" t="e">
        <f>MATCH(B70,'Парный рейтинг'!D$10:D$1031,0)</f>
        <v>#N/A</v>
      </c>
      <c r="K70" s="55">
        <f t="shared" si="38"/>
        <v>69</v>
      </c>
      <c r="L70" s="57" t="str">
        <f t="shared" si="33"/>
        <v/>
      </c>
      <c r="M70" s="58" t="e">
        <f t="shared" si="34"/>
        <v>#VALUE!</v>
      </c>
      <c r="P70" s="57" t="e">
        <f>IFERROR(J70,#REF!)</f>
        <v>#REF!</v>
      </c>
      <c r="R70" s="55">
        <v>70</v>
      </c>
      <c r="S70" s="55">
        <v>70</v>
      </c>
      <c r="T70" s="55">
        <v>70</v>
      </c>
      <c r="U70" s="55">
        <v>70</v>
      </c>
      <c r="V70" s="55">
        <v>70</v>
      </c>
    </row>
    <row r="71" spans="2:22" ht="15.75" x14ac:dyDescent="0.3">
      <c r="B71" s="56"/>
      <c r="E71" s="146" t="e">
        <f t="shared" si="36"/>
        <v>#N/A</v>
      </c>
      <c r="F71" s="55">
        <f>IFERROR(VLOOKUP(C71,'Начисление очков_'!$L$4:$M$69,2,FALSE),0)</f>
        <v>0</v>
      </c>
      <c r="G71" s="145" t="e">
        <f>VLOOKUP(B71,'Парный рейтинг'!D$10:H$928,2,FALSE)</f>
        <v>#N/A</v>
      </c>
      <c r="H71" s="145" t="e">
        <f t="shared" ref="H71" si="41">H70</f>
        <v>#N/A</v>
      </c>
      <c r="J71" s="57" t="e">
        <f>MATCH(B71,'Парный рейтинг'!D$10:D$1031,0)</f>
        <v>#N/A</v>
      </c>
      <c r="K71" s="55">
        <f t="shared" si="38"/>
        <v>70</v>
      </c>
      <c r="L71" s="57" t="str">
        <f t="shared" si="33"/>
        <v/>
      </c>
      <c r="M71" s="58" t="e">
        <f t="shared" si="34"/>
        <v>#VALUE!</v>
      </c>
      <c r="P71" s="57" t="e">
        <f>IFERROR(J71,#REF!)</f>
        <v>#REF!</v>
      </c>
      <c r="R71" s="55">
        <v>70</v>
      </c>
      <c r="S71" s="55">
        <v>70</v>
      </c>
      <c r="T71" s="55">
        <v>70</v>
      </c>
      <c r="U71" s="55">
        <v>70</v>
      </c>
      <c r="V71" s="55">
        <v>70</v>
      </c>
    </row>
    <row r="72" spans="2:22" ht="15.75" x14ac:dyDescent="0.3">
      <c r="B72" s="56"/>
      <c r="E72" s="146" t="e">
        <f t="shared" si="36"/>
        <v>#N/A</v>
      </c>
      <c r="F72" s="55">
        <f>IFERROR(VLOOKUP(C72,'Начисление очков_'!$L$4:$M$69,2,FALSE),0)</f>
        <v>0</v>
      </c>
      <c r="G72" s="145" t="e">
        <f>VLOOKUP(B72,'Парный рейтинг'!D$10:H$928,2,FALSE)</f>
        <v>#N/A</v>
      </c>
      <c r="H72" s="145" t="e">
        <f t="shared" ref="H72" si="42">G72+G73</f>
        <v>#N/A</v>
      </c>
      <c r="J72" s="57" t="e">
        <f>MATCH(B72,'Парный рейтинг'!D$10:D$1031,0)</f>
        <v>#N/A</v>
      </c>
      <c r="K72" s="55">
        <f t="shared" si="38"/>
        <v>71</v>
      </c>
      <c r="L72" s="57" t="str">
        <f t="shared" si="33"/>
        <v/>
      </c>
      <c r="M72" s="58" t="e">
        <f t="shared" si="34"/>
        <v>#VALUE!</v>
      </c>
      <c r="P72" s="57" t="e">
        <f>IFERROR(J72,#REF!)</f>
        <v>#REF!</v>
      </c>
      <c r="R72" s="55">
        <v>71</v>
      </c>
      <c r="S72" s="55">
        <v>71</v>
      </c>
      <c r="T72" s="55">
        <v>71</v>
      </c>
      <c r="U72" s="55">
        <v>71</v>
      </c>
      <c r="V72" s="55">
        <v>71</v>
      </c>
    </row>
    <row r="73" spans="2:22" ht="15.75" x14ac:dyDescent="0.3">
      <c r="B73" s="56"/>
      <c r="E73" s="146" t="e">
        <f t="shared" si="36"/>
        <v>#N/A</v>
      </c>
      <c r="F73" s="55">
        <f>IFERROR(VLOOKUP(C73,'Начисление очков_'!$L$4:$M$69,2,FALSE),0)</f>
        <v>0</v>
      </c>
      <c r="G73" s="145" t="e">
        <f>VLOOKUP(B73,'Парный рейтинг'!D$10:H$928,2,FALSE)</f>
        <v>#N/A</v>
      </c>
      <c r="H73" s="145" t="e">
        <f t="shared" ref="H73" si="43">H72</f>
        <v>#N/A</v>
      </c>
      <c r="J73" s="57" t="e">
        <f>MATCH(B73,'Парный рейтинг'!D$10:D$1031,0)</f>
        <v>#N/A</v>
      </c>
      <c r="K73" s="55">
        <f t="shared" si="38"/>
        <v>72</v>
      </c>
      <c r="L73" s="57" t="str">
        <f t="shared" si="33"/>
        <v/>
      </c>
      <c r="M73" s="58" t="e">
        <f t="shared" si="34"/>
        <v>#VALUE!</v>
      </c>
      <c r="P73" s="57" t="e">
        <f>IFERROR(J73,#REF!)</f>
        <v>#REF!</v>
      </c>
      <c r="R73" s="55">
        <v>72</v>
      </c>
      <c r="S73" s="55">
        <v>72</v>
      </c>
      <c r="T73" s="55">
        <v>72</v>
      </c>
      <c r="U73" s="55">
        <v>72</v>
      </c>
      <c r="V73" s="55">
        <v>72</v>
      </c>
    </row>
    <row r="74" spans="2:22" ht="15.75" x14ac:dyDescent="0.3">
      <c r="B74" s="56"/>
      <c r="E74" s="56"/>
      <c r="F74" s="55">
        <f>IFERROR(VLOOKUP(C74,'Начисление очков_'!$L$4:$M$69,2,FALSE),0)</f>
        <v>0</v>
      </c>
      <c r="G74" s="145" t="e">
        <f>VLOOKUP(B74,'Парный рейтинг'!D$10:H$928,2,FALSE)</f>
        <v>#N/A</v>
      </c>
      <c r="H74" s="145" t="e">
        <f t="shared" ref="H74" si="44">G74+G75</f>
        <v>#N/A</v>
      </c>
      <c r="J74" s="57" t="e">
        <f>MATCH(B74,'Парный рейтинг'!D$10:D$1031,0)</f>
        <v>#N/A</v>
      </c>
      <c r="K74" s="55">
        <f t="shared" si="38"/>
        <v>73</v>
      </c>
      <c r="L74" s="57" t="str">
        <f t="shared" si="33"/>
        <v/>
      </c>
      <c r="M74" s="58" t="e">
        <f t="shared" si="34"/>
        <v>#VALUE!</v>
      </c>
      <c r="P74" s="57" t="e">
        <f>IFERROR(J74,#REF!)</f>
        <v>#REF!</v>
      </c>
      <c r="R74" s="55">
        <v>73</v>
      </c>
      <c r="S74" s="55">
        <v>73</v>
      </c>
      <c r="T74" s="55">
        <v>73</v>
      </c>
      <c r="U74" s="55">
        <v>73</v>
      </c>
      <c r="V74" s="55">
        <v>73</v>
      </c>
    </row>
    <row r="75" spans="2:22" ht="15.75" x14ac:dyDescent="0.3">
      <c r="B75" s="56"/>
      <c r="E75" s="56"/>
      <c r="F75" s="55">
        <f>IFERROR(VLOOKUP(C75,'Начисление очков_'!$L$4:$M$69,2,FALSE),0)</f>
        <v>0</v>
      </c>
      <c r="G75" s="145" t="e">
        <f>VLOOKUP(B75,'Парный рейтинг'!D$10:H$928,2,FALSE)</f>
        <v>#N/A</v>
      </c>
      <c r="H75" s="145" t="e">
        <f t="shared" ref="H75" si="45">H74</f>
        <v>#N/A</v>
      </c>
      <c r="J75" s="57" t="e">
        <f>MATCH(B75,'Парный рейтинг'!D$10:D$1031,0)</f>
        <v>#N/A</v>
      </c>
      <c r="K75" s="55">
        <f t="shared" si="38"/>
        <v>74</v>
      </c>
      <c r="L75" s="57" t="str">
        <f t="shared" si="33"/>
        <v/>
      </c>
      <c r="M75" s="58" t="e">
        <f t="shared" si="34"/>
        <v>#VALUE!</v>
      </c>
      <c r="P75" s="57" t="e">
        <f>IFERROR(J75,#REF!)</f>
        <v>#REF!</v>
      </c>
      <c r="R75" s="55">
        <v>74</v>
      </c>
      <c r="S75" s="55">
        <v>74</v>
      </c>
      <c r="T75" s="55">
        <v>74</v>
      </c>
      <c r="U75" s="55">
        <v>74</v>
      </c>
      <c r="V75" s="55">
        <v>74</v>
      </c>
    </row>
    <row r="76" spans="2:22" ht="15.75" x14ac:dyDescent="0.3">
      <c r="B76" s="56"/>
      <c r="E76" s="56"/>
      <c r="F76" s="55">
        <f>IFERROR(VLOOKUP(C76,'Начисление очков_'!$L$4:$M$69,2,FALSE),0)</f>
        <v>0</v>
      </c>
      <c r="G76" s="145" t="e">
        <f>VLOOKUP(B76,'Парный рейтинг'!D$10:H$928,2,FALSE)</f>
        <v>#N/A</v>
      </c>
      <c r="H76" s="145" t="e">
        <f t="shared" ref="H76" si="46">G76+G77</f>
        <v>#N/A</v>
      </c>
      <c r="J76" s="57" t="e">
        <f>MATCH(B76,'Парный рейтинг'!D$10:D$1031,0)</f>
        <v>#N/A</v>
      </c>
      <c r="K76" s="55">
        <f t="shared" si="38"/>
        <v>75</v>
      </c>
      <c r="L76" s="57" t="str">
        <f t="shared" si="33"/>
        <v/>
      </c>
      <c r="M76" s="58" t="e">
        <f t="shared" si="34"/>
        <v>#VALUE!</v>
      </c>
      <c r="P76" s="57" t="e">
        <f>IFERROR(J76,#REF!)</f>
        <v>#REF!</v>
      </c>
      <c r="R76" s="55">
        <v>76</v>
      </c>
      <c r="S76" s="55">
        <v>76</v>
      </c>
      <c r="T76" s="55">
        <v>76</v>
      </c>
      <c r="U76" s="55">
        <v>76</v>
      </c>
      <c r="V76" s="55">
        <v>76</v>
      </c>
    </row>
    <row r="77" spans="2:22" ht="15.75" x14ac:dyDescent="0.3">
      <c r="B77" s="56"/>
      <c r="E77" s="56"/>
      <c r="F77" s="55">
        <f>IFERROR(VLOOKUP(C77,'Начисление очков_'!$L$4:$M$69,2,FALSE),0)</f>
        <v>0</v>
      </c>
      <c r="G77" s="145" t="e">
        <f>VLOOKUP(B77,'Парный рейтинг'!D$10:H$928,2,FALSE)</f>
        <v>#N/A</v>
      </c>
      <c r="H77" s="145" t="e">
        <f t="shared" ref="H77" si="47">H76</f>
        <v>#N/A</v>
      </c>
      <c r="J77" s="57" t="e">
        <f>MATCH(B77,'Парный рейтинг'!D$10:D$1031,0)</f>
        <v>#N/A</v>
      </c>
      <c r="K77" s="55">
        <f t="shared" si="38"/>
        <v>76</v>
      </c>
      <c r="L77" s="57" t="str">
        <f t="shared" si="33"/>
        <v/>
      </c>
      <c r="M77" s="58" t="e">
        <f t="shared" si="34"/>
        <v>#VALUE!</v>
      </c>
      <c r="P77" s="57" t="e">
        <f>IFERROR(J77,#REF!)</f>
        <v>#REF!</v>
      </c>
      <c r="R77" s="55">
        <v>76</v>
      </c>
      <c r="S77" s="55">
        <v>76</v>
      </c>
      <c r="T77" s="55">
        <v>76</v>
      </c>
      <c r="U77" s="55">
        <v>76</v>
      </c>
      <c r="V77" s="55">
        <v>76</v>
      </c>
    </row>
    <row r="78" spans="2:22" ht="15.75" x14ac:dyDescent="0.3">
      <c r="B78" s="56"/>
      <c r="E78" s="56"/>
      <c r="F78" s="55">
        <f>IFERROR(VLOOKUP(C78,'Начисление очков_'!$L$4:$M$69,2,FALSE),0)</f>
        <v>0</v>
      </c>
      <c r="G78" s="145" t="e">
        <f>VLOOKUP(B78,'Парный рейтинг'!D$10:H$928,2,FALSE)</f>
        <v>#N/A</v>
      </c>
      <c r="H78" s="145" t="e">
        <f t="shared" ref="H78" si="48">G78+G79</f>
        <v>#N/A</v>
      </c>
      <c r="J78" s="57" t="e">
        <f>MATCH(B78,'Парный рейтинг'!D$10:D$1031,0)</f>
        <v>#N/A</v>
      </c>
      <c r="K78" s="55">
        <f t="shared" si="38"/>
        <v>77</v>
      </c>
      <c r="L78" s="57" t="str">
        <f t="shared" si="33"/>
        <v/>
      </c>
      <c r="M78" s="58" t="e">
        <f t="shared" si="34"/>
        <v>#VALUE!</v>
      </c>
      <c r="P78" s="57" t="e">
        <f>IFERROR(J78,#REF!)</f>
        <v>#REF!</v>
      </c>
      <c r="R78" s="55">
        <v>80</v>
      </c>
      <c r="S78" s="55">
        <v>80</v>
      </c>
      <c r="T78" s="55">
        <v>80</v>
      </c>
      <c r="U78" s="55">
        <v>80</v>
      </c>
      <c r="V78" s="55">
        <v>80</v>
      </c>
    </row>
    <row r="79" spans="2:22" ht="15.75" x14ac:dyDescent="0.3">
      <c r="B79" s="56"/>
      <c r="E79" s="56"/>
      <c r="F79" s="55">
        <f>IFERROR(VLOOKUP(C79,'Начисление очков_'!$L$4:$M$69,2,FALSE),0)</f>
        <v>0</v>
      </c>
      <c r="G79" s="145" t="e">
        <f>VLOOKUP(B79,'Парный рейтинг'!D$10:H$928,2,FALSE)</f>
        <v>#N/A</v>
      </c>
      <c r="H79" s="145" t="e">
        <f t="shared" ref="H79" si="49">H78</f>
        <v>#N/A</v>
      </c>
      <c r="J79" s="57" t="e">
        <f>MATCH(B79,'Парный рейтинг'!D$10:D$1031,0)</f>
        <v>#N/A</v>
      </c>
      <c r="K79" s="55">
        <f t="shared" si="38"/>
        <v>78</v>
      </c>
      <c r="L79" s="57" t="str">
        <f t="shared" si="33"/>
        <v/>
      </c>
      <c r="M79" s="58" t="e">
        <f t="shared" si="34"/>
        <v>#VALUE!</v>
      </c>
      <c r="P79" s="57" t="e">
        <f>IFERROR(J79,#REF!)</f>
        <v>#REF!</v>
      </c>
      <c r="R79" s="55">
        <v>80</v>
      </c>
      <c r="S79" s="55">
        <v>80</v>
      </c>
      <c r="T79" s="55">
        <v>80</v>
      </c>
      <c r="U79" s="55">
        <v>80</v>
      </c>
      <c r="V79" s="55">
        <v>80</v>
      </c>
    </row>
    <row r="80" spans="2:22" ht="15.75" x14ac:dyDescent="0.3">
      <c r="B80" s="56"/>
      <c r="E80" s="56"/>
      <c r="F80" s="55">
        <f>IFERROR(VLOOKUP(C80,'Начисление очков_'!$L$4:$M$69,2,FALSE),0)</f>
        <v>0</v>
      </c>
      <c r="G80" s="145" t="e">
        <f>VLOOKUP(B80,'Парный рейтинг'!D$10:H$928,2,FALSE)</f>
        <v>#N/A</v>
      </c>
      <c r="H80" s="145" t="e">
        <f t="shared" ref="H80" si="50">G80+G81</f>
        <v>#N/A</v>
      </c>
      <c r="J80" s="57" t="e">
        <f>MATCH(B80,'Парный рейтинг'!D$10:D$1031,0)</f>
        <v>#N/A</v>
      </c>
      <c r="K80" s="55">
        <f t="shared" si="38"/>
        <v>79</v>
      </c>
      <c r="L80" s="57" t="str">
        <f t="shared" si="33"/>
        <v/>
      </c>
      <c r="M80" s="58" t="e">
        <f t="shared" si="34"/>
        <v>#VALUE!</v>
      </c>
      <c r="P80" s="57" t="e">
        <f>IFERROR(J80,#REF!)</f>
        <v>#REF!</v>
      </c>
      <c r="R80" s="55">
        <v>80</v>
      </c>
      <c r="S80" s="55">
        <v>80</v>
      </c>
      <c r="T80" s="55">
        <v>80</v>
      </c>
      <c r="U80" s="55">
        <v>80</v>
      </c>
      <c r="V80" s="55">
        <v>80</v>
      </c>
    </row>
    <row r="81" spans="2:22" ht="15.75" x14ac:dyDescent="0.3">
      <c r="B81" s="56"/>
      <c r="E81" s="56"/>
      <c r="F81" s="55">
        <f>IFERROR(VLOOKUP(C81,'Начисление очков_'!$L$4:$M$69,2,FALSE),0)</f>
        <v>0</v>
      </c>
      <c r="G81" s="145" t="e">
        <f>VLOOKUP(B81,'Парный рейтинг'!D$10:H$928,2,FALSE)</f>
        <v>#N/A</v>
      </c>
      <c r="H81" s="145" t="e">
        <f t="shared" ref="H81" si="51">H80</f>
        <v>#N/A</v>
      </c>
      <c r="J81" s="57" t="e">
        <f>MATCH(B81,'Парный рейтинг'!D$10:D$1031,0)</f>
        <v>#N/A</v>
      </c>
      <c r="K81" s="55">
        <f t="shared" si="38"/>
        <v>80</v>
      </c>
      <c r="L81" s="57" t="str">
        <f t="shared" si="33"/>
        <v/>
      </c>
      <c r="M81" s="58" t="e">
        <f t="shared" si="34"/>
        <v>#VALUE!</v>
      </c>
      <c r="P81" s="57" t="e">
        <f>IFERROR(J81,#REF!)</f>
        <v>#REF!</v>
      </c>
      <c r="R81" s="55">
        <v>80</v>
      </c>
      <c r="S81" s="55">
        <v>80</v>
      </c>
      <c r="T81" s="55">
        <v>80</v>
      </c>
      <c r="U81" s="55">
        <v>80</v>
      </c>
      <c r="V81" s="55">
        <v>80</v>
      </c>
    </row>
    <row r="82" spans="2:22" ht="15.75" x14ac:dyDescent="0.3">
      <c r="B82" s="56"/>
      <c r="E82" s="56"/>
      <c r="F82" s="55">
        <f>IFERROR(VLOOKUP(C82,'Начисление очков_'!$L$4:$M$69,2,FALSE),0)</f>
        <v>0</v>
      </c>
      <c r="G82" s="145" t="e">
        <f>VLOOKUP(B82,'Парный рейтинг'!D$10:H$928,2,FALSE)</f>
        <v>#N/A</v>
      </c>
      <c r="H82" s="145" t="e">
        <f t="shared" ref="H82" si="52">G82+G83</f>
        <v>#N/A</v>
      </c>
      <c r="J82" s="57" t="e">
        <f>MATCH(B82,'Парный рейтинг'!D$10:D$1031,0)</f>
        <v>#N/A</v>
      </c>
      <c r="K82" s="55">
        <f t="shared" si="38"/>
        <v>81</v>
      </c>
      <c r="L82" s="57" t="str">
        <f t="shared" si="33"/>
        <v/>
      </c>
      <c r="M82" s="58" t="e">
        <f t="shared" si="34"/>
        <v>#VALUE!</v>
      </c>
      <c r="P82" s="57" t="e">
        <f>IFERROR(J82,#REF!)</f>
        <v>#REF!</v>
      </c>
      <c r="R82" s="55">
        <v>82</v>
      </c>
      <c r="S82" s="55">
        <v>82</v>
      </c>
      <c r="T82" s="55">
        <v>82</v>
      </c>
      <c r="U82" s="55">
        <v>82</v>
      </c>
      <c r="V82" s="55">
        <v>82</v>
      </c>
    </row>
    <row r="83" spans="2:22" ht="15.75" x14ac:dyDescent="0.3">
      <c r="B83" s="56"/>
      <c r="E83" s="56"/>
      <c r="F83" s="55">
        <f>IFERROR(VLOOKUP(C83,'Начисление очков_'!$L$4:$M$69,2,FALSE),0)</f>
        <v>0</v>
      </c>
      <c r="G83" s="145" t="e">
        <f>VLOOKUP(B83,'Парный рейтинг'!D$10:H$928,2,FALSE)</f>
        <v>#N/A</v>
      </c>
      <c r="H83" s="145" t="e">
        <f t="shared" ref="H83" si="53">H82</f>
        <v>#N/A</v>
      </c>
      <c r="J83" s="57" t="e">
        <f>MATCH(B83,'Парный рейтинг'!D$10:D$1031,0)</f>
        <v>#N/A</v>
      </c>
      <c r="K83" s="55">
        <f t="shared" si="38"/>
        <v>82</v>
      </c>
      <c r="L83" s="57" t="str">
        <f t="shared" si="33"/>
        <v/>
      </c>
      <c r="M83" s="58" t="e">
        <f t="shared" si="34"/>
        <v>#VALUE!</v>
      </c>
      <c r="P83" s="57" t="e">
        <f>IFERROR(J83,#REF!)</f>
        <v>#REF!</v>
      </c>
      <c r="R83" s="55">
        <v>82</v>
      </c>
      <c r="S83" s="55">
        <v>82</v>
      </c>
      <c r="T83" s="55">
        <v>82</v>
      </c>
      <c r="U83" s="55">
        <v>82</v>
      </c>
      <c r="V83" s="55">
        <v>82</v>
      </c>
    </row>
    <row r="84" spans="2:22" ht="15.75" x14ac:dyDescent="0.3">
      <c r="B84" s="56"/>
      <c r="E84" s="56"/>
      <c r="F84" s="55">
        <f>IFERROR(VLOOKUP(C84,'Начисление очков_'!$L$4:$M$69,2,FALSE),0)</f>
        <v>0</v>
      </c>
      <c r="G84" s="145" t="e">
        <f>VLOOKUP(B84,'Парный рейтинг'!D$10:H$928,2,FALSE)</f>
        <v>#N/A</v>
      </c>
      <c r="H84" s="145" t="e">
        <f t="shared" ref="H84" si="54">G84+G85</f>
        <v>#N/A</v>
      </c>
      <c r="J84" s="57" t="e">
        <f>MATCH(B84,'Парный рейтинг'!D$10:D$1031,0)</f>
        <v>#N/A</v>
      </c>
      <c r="K84" s="55">
        <f t="shared" si="38"/>
        <v>83</v>
      </c>
      <c r="L84" s="57" t="str">
        <f t="shared" si="33"/>
        <v/>
      </c>
      <c r="M84" s="58" t="e">
        <f t="shared" si="34"/>
        <v>#VALUE!</v>
      </c>
      <c r="P84" s="57" t="e">
        <f>IFERROR(J84,#REF!)</f>
        <v>#REF!</v>
      </c>
      <c r="R84" s="55">
        <v>84</v>
      </c>
      <c r="S84" s="55">
        <v>84</v>
      </c>
      <c r="T84" s="55">
        <v>84</v>
      </c>
      <c r="U84" s="55">
        <v>84</v>
      </c>
      <c r="V84" s="55">
        <v>84</v>
      </c>
    </row>
    <row r="85" spans="2:22" ht="15.75" x14ac:dyDescent="0.3">
      <c r="B85" s="56"/>
      <c r="E85" s="56"/>
      <c r="F85" s="55">
        <f>IFERROR(VLOOKUP(C85,'Начисление очков_'!$L$4:$M$69,2,FALSE),0)</f>
        <v>0</v>
      </c>
      <c r="G85" s="145" t="e">
        <f>VLOOKUP(B85,'Парный рейтинг'!D$10:H$928,2,FALSE)</f>
        <v>#N/A</v>
      </c>
      <c r="H85" s="145" t="e">
        <f t="shared" ref="H85" si="55">H84</f>
        <v>#N/A</v>
      </c>
      <c r="J85" s="57" t="e">
        <f>MATCH(B85,'Парный рейтинг'!D$10:D$1031,0)</f>
        <v>#N/A</v>
      </c>
      <c r="K85" s="55">
        <f t="shared" si="38"/>
        <v>84</v>
      </c>
      <c r="L85" s="57" t="str">
        <f t="shared" si="33"/>
        <v/>
      </c>
      <c r="M85" s="58" t="e">
        <f t="shared" si="34"/>
        <v>#VALUE!</v>
      </c>
      <c r="P85" s="57" t="e">
        <f>IFERROR(J85,#REF!)</f>
        <v>#REF!</v>
      </c>
      <c r="R85" s="55">
        <v>84</v>
      </c>
      <c r="S85" s="55">
        <v>84</v>
      </c>
      <c r="T85" s="55">
        <v>84</v>
      </c>
      <c r="U85" s="55">
        <v>84</v>
      </c>
      <c r="V85" s="55">
        <v>84</v>
      </c>
    </row>
    <row r="86" spans="2:22" ht="15.75" x14ac:dyDescent="0.3">
      <c r="B86" s="56"/>
      <c r="E86" s="56"/>
      <c r="F86" s="55">
        <f>IFERROR(VLOOKUP(C86,'Начисление очков_'!$L$4:$M$69,2,FALSE),0)</f>
        <v>0</v>
      </c>
      <c r="G86" s="145" t="e">
        <f>VLOOKUP(B86,'Парный рейтинг'!D$10:H$928,2,FALSE)</f>
        <v>#N/A</v>
      </c>
      <c r="H86" s="145" t="e">
        <f t="shared" ref="H86" si="56">G86+G87</f>
        <v>#N/A</v>
      </c>
      <c r="J86" s="57" t="e">
        <f>MATCH(B86,'Парный рейтинг'!D$10:D$1031,0)</f>
        <v>#N/A</v>
      </c>
      <c r="K86" s="55">
        <f t="shared" si="38"/>
        <v>85</v>
      </c>
      <c r="L86" s="57" t="str">
        <f t="shared" si="33"/>
        <v/>
      </c>
      <c r="M86" s="58" t="e">
        <f t="shared" si="34"/>
        <v>#VALUE!</v>
      </c>
      <c r="P86" s="57" t="e">
        <f>IFERROR(J86,#REF!)</f>
        <v>#REF!</v>
      </c>
      <c r="R86" s="55">
        <v>86</v>
      </c>
      <c r="S86" s="55">
        <v>86</v>
      </c>
      <c r="T86" s="55">
        <v>86</v>
      </c>
      <c r="U86" s="55">
        <v>86</v>
      </c>
      <c r="V86" s="55">
        <v>86</v>
      </c>
    </row>
    <row r="87" spans="2:22" ht="15.75" x14ac:dyDescent="0.3">
      <c r="B87" s="56"/>
      <c r="E87" s="56"/>
      <c r="F87" s="55">
        <f>IFERROR(VLOOKUP(C87,'Начисление очков_'!$L$4:$M$69,2,FALSE),0)</f>
        <v>0</v>
      </c>
      <c r="G87" s="145" t="e">
        <f>VLOOKUP(B87,'Парный рейтинг'!D$10:H$928,2,FALSE)</f>
        <v>#N/A</v>
      </c>
      <c r="H87" s="145" t="e">
        <f t="shared" ref="H87" si="57">H86</f>
        <v>#N/A</v>
      </c>
      <c r="J87" s="57" t="e">
        <f>MATCH(B87,'Парный рейтинг'!D$10:D$1031,0)</f>
        <v>#N/A</v>
      </c>
      <c r="K87" s="55">
        <f t="shared" si="38"/>
        <v>86</v>
      </c>
      <c r="L87" s="57" t="str">
        <f t="shared" si="33"/>
        <v/>
      </c>
      <c r="M87" s="58" t="e">
        <f t="shared" si="34"/>
        <v>#VALUE!</v>
      </c>
      <c r="P87" s="57" t="e">
        <f>IFERROR(J87,#REF!)</f>
        <v>#REF!</v>
      </c>
      <c r="R87" s="55">
        <v>88</v>
      </c>
      <c r="S87" s="55">
        <v>88</v>
      </c>
      <c r="T87" s="55">
        <v>88</v>
      </c>
      <c r="U87" s="55">
        <v>88</v>
      </c>
      <c r="V87" s="55">
        <v>88</v>
      </c>
    </row>
    <row r="88" spans="2:22" ht="15.75" x14ac:dyDescent="0.3">
      <c r="B88" s="56"/>
      <c r="E88" s="56"/>
      <c r="F88" s="55">
        <f>IFERROR(VLOOKUP(C88,'Начисление очков_'!$L$4:$M$69,2,FALSE),0)</f>
        <v>0</v>
      </c>
      <c r="G88" s="145" t="e">
        <f>VLOOKUP(B88,'Парный рейтинг'!D$10:H$928,2,FALSE)</f>
        <v>#N/A</v>
      </c>
      <c r="H88" s="145" t="e">
        <f t="shared" ref="H88" si="58">G88+G89</f>
        <v>#N/A</v>
      </c>
      <c r="J88" s="57" t="e">
        <f>MATCH(B88,'Парный рейтинг'!D$10:D$1031,0)</f>
        <v>#N/A</v>
      </c>
      <c r="K88" s="55">
        <f t="shared" si="38"/>
        <v>87</v>
      </c>
      <c r="L88" s="57" t="str">
        <f t="shared" si="33"/>
        <v/>
      </c>
      <c r="M88" s="58" t="e">
        <f t="shared" si="34"/>
        <v>#VALUE!</v>
      </c>
      <c r="P88" s="57" t="e">
        <f>IFERROR(J88,#REF!)</f>
        <v>#REF!</v>
      </c>
      <c r="R88" s="55">
        <v>88</v>
      </c>
      <c r="S88" s="55">
        <v>88</v>
      </c>
      <c r="T88" s="55">
        <v>88</v>
      </c>
      <c r="U88" s="55">
        <v>88</v>
      </c>
      <c r="V88" s="55">
        <v>88</v>
      </c>
    </row>
    <row r="89" spans="2:22" ht="15.75" x14ac:dyDescent="0.3">
      <c r="B89" s="56"/>
      <c r="E89" s="56"/>
      <c r="F89" s="55">
        <f>IFERROR(VLOOKUP(C89,'Начисление очков_'!$L$4:$M$69,2,FALSE),0)</f>
        <v>0</v>
      </c>
      <c r="G89" s="145" t="e">
        <f>VLOOKUP(B89,'Парный рейтинг'!D$10:H$928,2,FALSE)</f>
        <v>#N/A</v>
      </c>
      <c r="H89" s="145" t="e">
        <f t="shared" ref="H89" si="59">H88</f>
        <v>#N/A</v>
      </c>
      <c r="J89" s="57" t="e">
        <f>MATCH(B89,'Парный рейтинг'!D$10:D$1031,0)</f>
        <v>#N/A</v>
      </c>
      <c r="K89" s="55">
        <f t="shared" si="38"/>
        <v>88</v>
      </c>
      <c r="L89" s="57" t="str">
        <f t="shared" si="33"/>
        <v/>
      </c>
      <c r="M89" s="58" t="e">
        <f t="shared" si="34"/>
        <v>#VALUE!</v>
      </c>
      <c r="P89" s="57" t="e">
        <f>IFERROR(J89,#REF!)</f>
        <v>#REF!</v>
      </c>
      <c r="R89" s="55">
        <v>88</v>
      </c>
      <c r="S89" s="55">
        <v>88</v>
      </c>
      <c r="T89" s="55">
        <v>88</v>
      </c>
      <c r="U89" s="55">
        <v>88</v>
      </c>
      <c r="V89" s="55">
        <v>88</v>
      </c>
    </row>
    <row r="90" spans="2:22" ht="15.75" x14ac:dyDescent="0.3">
      <c r="B90" s="56"/>
      <c r="E90" s="56"/>
      <c r="F90" s="55">
        <f>IFERROR(VLOOKUP(C90,'Начисление очков_'!$L$4:$M$69,2,FALSE),0)</f>
        <v>0</v>
      </c>
      <c r="G90" s="145" t="e">
        <f>VLOOKUP(B90,'Парный рейтинг'!D$10:H$928,2,FALSE)</f>
        <v>#N/A</v>
      </c>
      <c r="H90" s="145" t="e">
        <f t="shared" ref="H90" si="60">G90+G91</f>
        <v>#N/A</v>
      </c>
      <c r="J90" s="57" t="e">
        <f>MATCH(B90,'Парный рейтинг'!D$10:D$1031,0)</f>
        <v>#N/A</v>
      </c>
      <c r="K90" s="55">
        <f t="shared" si="38"/>
        <v>89</v>
      </c>
      <c r="L90" s="57" t="str">
        <f t="shared" si="33"/>
        <v/>
      </c>
      <c r="M90" s="58" t="e">
        <f t="shared" si="34"/>
        <v>#VALUE!</v>
      </c>
      <c r="P90" s="57" t="e">
        <f>IFERROR(J90,#REF!)</f>
        <v>#REF!</v>
      </c>
      <c r="R90" s="55">
        <v>90</v>
      </c>
      <c r="S90" s="55">
        <v>90</v>
      </c>
      <c r="T90" s="55">
        <v>90</v>
      </c>
      <c r="U90" s="55">
        <v>90</v>
      </c>
      <c r="V90" s="55">
        <v>90</v>
      </c>
    </row>
    <row r="91" spans="2:22" ht="15.75" x14ac:dyDescent="0.3">
      <c r="B91" s="56"/>
      <c r="E91" s="56"/>
      <c r="F91" s="55">
        <f>IFERROR(VLOOKUP(C91,'Начисление очков_'!$L$4:$M$69,2,FALSE),0)</f>
        <v>0</v>
      </c>
      <c r="G91" s="145" t="e">
        <f>VLOOKUP(B91,'Парный рейтинг'!D$10:H$928,2,FALSE)</f>
        <v>#N/A</v>
      </c>
      <c r="H91" s="145" t="e">
        <f t="shared" ref="H91" si="61">H90</f>
        <v>#N/A</v>
      </c>
      <c r="J91" s="57" t="e">
        <f>MATCH(B91,'Парный рейтинг'!D$10:D$1031,0)</f>
        <v>#N/A</v>
      </c>
      <c r="K91" s="55">
        <f t="shared" si="38"/>
        <v>90</v>
      </c>
      <c r="L91" s="57" t="str">
        <f t="shared" si="33"/>
        <v/>
      </c>
      <c r="M91" s="58" t="e">
        <f t="shared" si="34"/>
        <v>#VALUE!</v>
      </c>
      <c r="P91" s="57" t="e">
        <f>IFERROR(J91,#REF!)</f>
        <v>#REF!</v>
      </c>
      <c r="R91" s="55">
        <v>90</v>
      </c>
      <c r="S91" s="55">
        <v>90</v>
      </c>
      <c r="T91" s="55">
        <v>90</v>
      </c>
      <c r="U91" s="55">
        <v>90</v>
      </c>
      <c r="V91" s="55">
        <v>90</v>
      </c>
    </row>
    <row r="92" spans="2:22" ht="15.75" x14ac:dyDescent="0.3">
      <c r="B92" s="56"/>
      <c r="E92" s="56"/>
      <c r="F92" s="55">
        <f>IFERROR(VLOOKUP(C92,'Начисление очков_'!$L$4:$M$69,2,FALSE),0)</f>
        <v>0</v>
      </c>
      <c r="G92" s="145" t="e">
        <f>VLOOKUP(B92,'Парный рейтинг'!D$10:H$928,2,FALSE)</f>
        <v>#N/A</v>
      </c>
      <c r="H92" s="145" t="e">
        <f t="shared" ref="H92" si="62">G92+G93</f>
        <v>#N/A</v>
      </c>
      <c r="J92" s="57" t="e">
        <f>MATCH(B92,'Парный рейтинг'!D$10:D$1031,0)</f>
        <v>#N/A</v>
      </c>
      <c r="K92" s="55">
        <f t="shared" si="38"/>
        <v>91</v>
      </c>
      <c r="L92" s="57" t="str">
        <f t="shared" si="33"/>
        <v/>
      </c>
      <c r="M92" s="58" t="e">
        <f t="shared" si="34"/>
        <v>#VALUE!</v>
      </c>
      <c r="P92" s="57" t="e">
        <f>IFERROR(J92,#REF!)</f>
        <v>#REF!</v>
      </c>
      <c r="R92" s="55">
        <v>96</v>
      </c>
      <c r="S92" s="55">
        <v>96</v>
      </c>
      <c r="T92" s="55">
        <v>96</v>
      </c>
      <c r="U92" s="55">
        <v>96</v>
      </c>
      <c r="V92" s="55">
        <v>96</v>
      </c>
    </row>
    <row r="93" spans="2:22" ht="15.75" x14ac:dyDescent="0.3">
      <c r="B93" s="56"/>
      <c r="E93" s="56"/>
      <c r="F93" s="55">
        <f>IFERROR(VLOOKUP(C93,'Начисление очков_'!$L$4:$M$69,2,FALSE),0)</f>
        <v>0</v>
      </c>
      <c r="G93" s="145" t="e">
        <f>VLOOKUP(B93,'Парный рейтинг'!D$10:H$928,2,FALSE)</f>
        <v>#N/A</v>
      </c>
      <c r="H93" s="145" t="e">
        <f t="shared" ref="H93" si="63">H92</f>
        <v>#N/A</v>
      </c>
      <c r="J93" s="57" t="e">
        <f>MATCH(B93,'Парный рейтинг'!D$10:D$1031,0)</f>
        <v>#N/A</v>
      </c>
      <c r="K93" s="55">
        <f t="shared" si="38"/>
        <v>92</v>
      </c>
      <c r="L93" s="57" t="str">
        <f t="shared" si="33"/>
        <v/>
      </c>
      <c r="M93" s="58" t="e">
        <f t="shared" si="34"/>
        <v>#VALUE!</v>
      </c>
      <c r="P93" s="57" t="e">
        <f>IFERROR(J93,#REF!)</f>
        <v>#REF!</v>
      </c>
      <c r="R93" s="55">
        <v>96</v>
      </c>
      <c r="S93" s="55">
        <v>96</v>
      </c>
      <c r="T93" s="55">
        <v>96</v>
      </c>
      <c r="U93" s="55">
        <v>96</v>
      </c>
      <c r="V93" s="55">
        <v>96</v>
      </c>
    </row>
    <row r="94" spans="2:22" ht="15.75" x14ac:dyDescent="0.3">
      <c r="B94" s="56"/>
      <c r="E94" s="56"/>
      <c r="F94" s="55">
        <f>IFERROR(VLOOKUP(C94,'Начисление очков_'!$L$4:$M$69,2,FALSE),0)</f>
        <v>0</v>
      </c>
      <c r="G94" s="145" t="e">
        <f>VLOOKUP(B94,'Парный рейтинг'!D$10:H$928,2,FALSE)</f>
        <v>#N/A</v>
      </c>
      <c r="H94" s="145" t="e">
        <f t="shared" ref="H94" si="64">G94+G95</f>
        <v>#N/A</v>
      </c>
      <c r="J94" s="57" t="e">
        <f>MATCH(B94,'Парный рейтинг'!D$10:D$1031,0)</f>
        <v>#N/A</v>
      </c>
      <c r="K94" s="55">
        <f t="shared" si="38"/>
        <v>93</v>
      </c>
      <c r="L94" s="57" t="str">
        <f t="shared" si="33"/>
        <v/>
      </c>
      <c r="M94" s="58" t="e">
        <f t="shared" si="34"/>
        <v>#VALUE!</v>
      </c>
      <c r="P94" s="57" t="e">
        <f>IFERROR(J94,#REF!)</f>
        <v>#REF!</v>
      </c>
      <c r="R94" s="55">
        <v>96</v>
      </c>
      <c r="S94" s="55">
        <v>96</v>
      </c>
      <c r="T94" s="55">
        <v>96</v>
      </c>
      <c r="U94" s="55">
        <v>96</v>
      </c>
      <c r="V94" s="55">
        <v>96</v>
      </c>
    </row>
    <row r="95" spans="2:22" ht="15.75" x14ac:dyDescent="0.3">
      <c r="B95" s="56"/>
      <c r="E95" s="56"/>
      <c r="F95" s="55">
        <f>IFERROR(VLOOKUP(C95,'Начисление очков_'!$L$4:$M$69,2,FALSE),0)</f>
        <v>0</v>
      </c>
      <c r="G95" s="145" t="e">
        <f>VLOOKUP(B95,'Парный рейтинг'!D$10:H$928,2,FALSE)</f>
        <v>#N/A</v>
      </c>
      <c r="H95" s="145" t="e">
        <f t="shared" ref="H95" si="65">H94</f>
        <v>#N/A</v>
      </c>
      <c r="J95" s="57" t="e">
        <f>MATCH(B95,'Парный рейтинг'!D$10:D$1031,0)</f>
        <v>#N/A</v>
      </c>
      <c r="K95" s="55">
        <f t="shared" si="38"/>
        <v>94</v>
      </c>
      <c r="L95" s="57" t="str">
        <f t="shared" si="33"/>
        <v/>
      </c>
      <c r="M95" s="58" t="e">
        <f t="shared" si="34"/>
        <v>#VALUE!</v>
      </c>
      <c r="P95" s="57" t="e">
        <f>IFERROR(J95,#REF!)</f>
        <v>#REF!</v>
      </c>
      <c r="R95" s="55">
        <v>96</v>
      </c>
      <c r="S95" s="55">
        <v>96</v>
      </c>
      <c r="T95" s="55">
        <v>96</v>
      </c>
      <c r="U95" s="55">
        <v>96</v>
      </c>
      <c r="V95" s="55">
        <v>96</v>
      </c>
    </row>
    <row r="96" spans="2:22" ht="15.75" x14ac:dyDescent="0.3">
      <c r="B96" s="56"/>
      <c r="E96" s="56"/>
      <c r="F96" s="55">
        <f>IFERROR(VLOOKUP(C96,'Начисление очков_'!$L$4:$M$69,2,FALSE),0)</f>
        <v>0</v>
      </c>
      <c r="G96" s="145" t="e">
        <f>VLOOKUP(B96,'Парный рейтинг'!D$10:H$928,2,FALSE)</f>
        <v>#N/A</v>
      </c>
      <c r="H96" s="145" t="e">
        <f t="shared" ref="H96" si="66">G96+G97</f>
        <v>#N/A</v>
      </c>
      <c r="J96" s="57" t="e">
        <f>MATCH(B96,'Парный рейтинг'!D$10:D$1031,0)</f>
        <v>#N/A</v>
      </c>
      <c r="K96" s="55">
        <f t="shared" si="38"/>
        <v>95</v>
      </c>
      <c r="L96" s="57" t="str">
        <f t="shared" si="33"/>
        <v/>
      </c>
      <c r="M96" s="58" t="e">
        <f t="shared" si="34"/>
        <v>#VALUE!</v>
      </c>
      <c r="P96" s="57" t="e">
        <f>IFERROR(J96,#REF!)</f>
        <v>#REF!</v>
      </c>
      <c r="R96" s="55">
        <v>96</v>
      </c>
      <c r="S96" s="55">
        <v>96</v>
      </c>
      <c r="T96" s="55">
        <v>96</v>
      </c>
      <c r="U96" s="55">
        <v>96</v>
      </c>
      <c r="V96" s="55">
        <v>96</v>
      </c>
    </row>
    <row r="97" spans="2:22" ht="15.75" x14ac:dyDescent="0.3">
      <c r="B97" s="56"/>
      <c r="E97" s="56"/>
      <c r="F97" s="55">
        <f>IFERROR(VLOOKUP(C97,'Начисление очков_'!$L$4:$M$69,2,FALSE),0)</f>
        <v>0</v>
      </c>
      <c r="G97" s="145" t="e">
        <f>VLOOKUP(B97,'Парный рейтинг'!D$10:H$928,2,FALSE)</f>
        <v>#N/A</v>
      </c>
      <c r="H97" s="145" t="e">
        <f t="shared" ref="H97" si="67">H96</f>
        <v>#N/A</v>
      </c>
      <c r="J97" s="57" t="e">
        <f>MATCH(B97,'Парный рейтинг'!D$10:D$1031,0)</f>
        <v>#N/A</v>
      </c>
      <c r="K97" s="55">
        <f t="shared" si="38"/>
        <v>96</v>
      </c>
      <c r="L97" s="57" t="str">
        <f t="shared" si="33"/>
        <v/>
      </c>
      <c r="M97" s="58" t="e">
        <f t="shared" si="34"/>
        <v>#VALUE!</v>
      </c>
      <c r="P97" s="57" t="e">
        <f>IFERROR(J97,#REF!)</f>
        <v>#REF!</v>
      </c>
      <c r="R97" s="55">
        <v>96</v>
      </c>
      <c r="S97" s="55">
        <v>96</v>
      </c>
      <c r="T97" s="55">
        <v>96</v>
      </c>
      <c r="U97" s="55">
        <v>96</v>
      </c>
      <c r="V97" s="55">
        <v>96</v>
      </c>
    </row>
    <row r="98" spans="2:22" ht="15.75" x14ac:dyDescent="0.3">
      <c r="B98" s="56"/>
      <c r="E98" s="56"/>
      <c r="F98" s="55">
        <f>IFERROR(VLOOKUP(C98,'Начисление очков_'!$L$4:$M$69,2,FALSE),0)</f>
        <v>0</v>
      </c>
      <c r="G98" s="145" t="e">
        <f>VLOOKUP(B98,'Парный рейтинг'!D$10:H$928,2,FALSE)</f>
        <v>#N/A</v>
      </c>
      <c r="H98" s="145" t="e">
        <f t="shared" ref="H98" si="68">G98+G99</f>
        <v>#N/A</v>
      </c>
      <c r="J98" s="57" t="e">
        <f>MATCH(B98,'Парный рейтинг'!D$10:D$1031,0)</f>
        <v>#N/A</v>
      </c>
      <c r="K98" s="55">
        <f t="shared" si="38"/>
        <v>97</v>
      </c>
      <c r="L98" s="57" t="str">
        <f t="shared" ref="L98:L129" si="69">TRIM(B98)</f>
        <v/>
      </c>
      <c r="M98" s="58" t="e">
        <f t="shared" ref="M98:M130" si="70">MID(B98&amp;" "&amp;B98, FIND(" ",B98)+1,LEN(B98))</f>
        <v>#VALUE!</v>
      </c>
      <c r="P98" s="57" t="e">
        <f>IFERROR(J98,#REF!)</f>
        <v>#REF!</v>
      </c>
      <c r="R98" s="55">
        <v>97</v>
      </c>
      <c r="S98" s="55">
        <v>97</v>
      </c>
      <c r="T98" s="55">
        <v>97</v>
      </c>
      <c r="U98" s="55">
        <v>97</v>
      </c>
      <c r="V98" s="55">
        <v>97</v>
      </c>
    </row>
    <row r="99" spans="2:22" ht="15.75" x14ac:dyDescent="0.3">
      <c r="B99" s="56"/>
      <c r="E99" s="56"/>
      <c r="F99" s="55">
        <f>IFERROR(VLOOKUP(C99,'Начисление очков_'!$L$4:$M$69,2,FALSE),0)</f>
        <v>0</v>
      </c>
      <c r="G99" s="145" t="e">
        <f>VLOOKUP(B99,'Парный рейтинг'!D$10:H$928,2,FALSE)</f>
        <v>#N/A</v>
      </c>
      <c r="H99" s="145" t="e">
        <f t="shared" ref="H99" si="71">H98</f>
        <v>#N/A</v>
      </c>
      <c r="J99" s="57" t="e">
        <f>MATCH(B99,'Парный рейтинг'!D$10:D$1031,0)</f>
        <v>#N/A</v>
      </c>
      <c r="K99" s="55">
        <f t="shared" si="38"/>
        <v>98</v>
      </c>
      <c r="L99" s="57" t="str">
        <f t="shared" si="69"/>
        <v/>
      </c>
      <c r="M99" s="58" t="e">
        <f t="shared" si="70"/>
        <v>#VALUE!</v>
      </c>
      <c r="P99" s="57" t="e">
        <f>IFERROR(J99,#REF!)</f>
        <v>#REF!</v>
      </c>
      <c r="R99" s="55">
        <v>104</v>
      </c>
      <c r="S99" s="55">
        <v>104</v>
      </c>
      <c r="T99" s="55">
        <v>104</v>
      </c>
      <c r="U99" s="55">
        <v>104</v>
      </c>
      <c r="V99" s="55">
        <v>104</v>
      </c>
    </row>
    <row r="100" spans="2:22" ht="15.75" x14ac:dyDescent="0.3">
      <c r="B100" s="56"/>
      <c r="E100" s="56"/>
      <c r="F100" s="55">
        <f>IFERROR(VLOOKUP(C100,'Начисление очков_'!$L$4:$M$69,2,FALSE),0)</f>
        <v>0</v>
      </c>
      <c r="G100" s="145" t="e">
        <f>VLOOKUP(B100,'Парный рейтинг'!D$10:H$928,2,FALSE)</f>
        <v>#N/A</v>
      </c>
      <c r="H100" s="145" t="e">
        <f t="shared" ref="H100" si="72">G100+G101</f>
        <v>#N/A</v>
      </c>
      <c r="J100" s="57" t="e">
        <f>MATCH(B100,'Парный рейтинг'!D$10:D$1031,0)</f>
        <v>#N/A</v>
      </c>
      <c r="K100" s="55">
        <f t="shared" si="38"/>
        <v>99</v>
      </c>
      <c r="L100" s="57" t="str">
        <f t="shared" si="69"/>
        <v/>
      </c>
      <c r="M100" s="58" t="e">
        <f t="shared" si="70"/>
        <v>#VALUE!</v>
      </c>
      <c r="P100" s="57" t="e">
        <f>IFERROR(J100,#REF!)</f>
        <v>#REF!</v>
      </c>
      <c r="R100" s="55">
        <v>104</v>
      </c>
      <c r="S100" s="55">
        <v>104</v>
      </c>
      <c r="T100" s="55">
        <v>104</v>
      </c>
      <c r="U100" s="55">
        <v>104</v>
      </c>
      <c r="V100" s="55">
        <v>104</v>
      </c>
    </row>
    <row r="101" spans="2:22" ht="15.75" x14ac:dyDescent="0.3">
      <c r="B101" s="56"/>
      <c r="E101" s="56"/>
      <c r="F101" s="55">
        <f>IFERROR(VLOOKUP(C101,'Начисление очков_'!$L$4:$M$69,2,FALSE),0)</f>
        <v>0</v>
      </c>
      <c r="G101" s="145" t="e">
        <f>VLOOKUP(B101,'Парный рейтинг'!D$10:H$928,2,FALSE)</f>
        <v>#N/A</v>
      </c>
      <c r="H101" s="145" t="e">
        <f t="shared" ref="H101" si="73">H100</f>
        <v>#N/A</v>
      </c>
      <c r="J101" s="57" t="e">
        <f>MATCH(B101,'Парный рейтинг'!D$10:D$1031,0)</f>
        <v>#N/A</v>
      </c>
      <c r="K101" s="55">
        <f t="shared" si="38"/>
        <v>100</v>
      </c>
      <c r="L101" s="57" t="str">
        <f t="shared" si="69"/>
        <v/>
      </c>
      <c r="M101" s="58" t="e">
        <f t="shared" si="70"/>
        <v>#VALUE!</v>
      </c>
      <c r="P101" s="57" t="e">
        <f>IFERROR(J101,#REF!)</f>
        <v>#REF!</v>
      </c>
      <c r="R101" s="55">
        <v>104</v>
      </c>
      <c r="S101" s="55">
        <v>104</v>
      </c>
      <c r="T101" s="55">
        <v>104</v>
      </c>
      <c r="U101" s="55">
        <v>104</v>
      </c>
      <c r="V101" s="55">
        <v>104</v>
      </c>
    </row>
    <row r="102" spans="2:22" ht="15.75" x14ac:dyDescent="0.3">
      <c r="B102" s="56"/>
      <c r="E102" s="56"/>
      <c r="F102" s="55">
        <f>IFERROR(VLOOKUP(C102,'Начисление очков_'!$L$4:$M$69,2,FALSE),0)</f>
        <v>0</v>
      </c>
      <c r="G102" s="145" t="e">
        <f>VLOOKUP(B102,'Парный рейтинг'!D$10:H$928,2,FALSE)</f>
        <v>#N/A</v>
      </c>
      <c r="H102" s="145" t="e">
        <f t="shared" ref="H102" si="74">G102+G103</f>
        <v>#N/A</v>
      </c>
      <c r="J102" s="57" t="e">
        <f>MATCH(B102,'Парный рейтинг'!D$10:D$1031,0)</f>
        <v>#N/A</v>
      </c>
      <c r="K102" s="55">
        <f t="shared" si="38"/>
        <v>101</v>
      </c>
      <c r="L102" s="57" t="str">
        <f t="shared" si="69"/>
        <v/>
      </c>
      <c r="M102" s="58" t="e">
        <f t="shared" si="70"/>
        <v>#VALUE!</v>
      </c>
      <c r="P102" s="57" t="e">
        <f>IFERROR(J102,#REF!)</f>
        <v>#REF!</v>
      </c>
      <c r="R102" s="55">
        <v>104</v>
      </c>
      <c r="S102" s="55">
        <v>104</v>
      </c>
      <c r="T102" s="55">
        <v>104</v>
      </c>
      <c r="U102" s="55">
        <v>104</v>
      </c>
      <c r="V102" s="55">
        <v>104</v>
      </c>
    </row>
    <row r="103" spans="2:22" ht="15.75" x14ac:dyDescent="0.3">
      <c r="B103" s="56"/>
      <c r="E103" s="56"/>
      <c r="F103" s="55">
        <f>IFERROR(VLOOKUP(C103,'Начисление очков_'!$L$4:$M$69,2,FALSE),0)</f>
        <v>0</v>
      </c>
      <c r="G103" s="145" t="e">
        <f>VLOOKUP(B103,'Парный рейтинг'!D$10:H$928,2,FALSE)</f>
        <v>#N/A</v>
      </c>
      <c r="H103" s="145" t="e">
        <f t="shared" ref="H103" si="75">H102</f>
        <v>#N/A</v>
      </c>
      <c r="J103" s="57" t="e">
        <f>MATCH(B103,'Парный рейтинг'!D$10:D$1031,0)</f>
        <v>#N/A</v>
      </c>
      <c r="K103" s="55">
        <f t="shared" si="38"/>
        <v>102</v>
      </c>
      <c r="L103" s="57" t="str">
        <f t="shared" si="69"/>
        <v/>
      </c>
      <c r="M103" s="58" t="e">
        <f t="shared" si="70"/>
        <v>#VALUE!</v>
      </c>
      <c r="P103" s="57" t="e">
        <f>IFERROR(J103,#REF!)</f>
        <v>#REF!</v>
      </c>
      <c r="R103" s="55">
        <v>104</v>
      </c>
      <c r="S103" s="55">
        <v>104</v>
      </c>
      <c r="T103" s="55">
        <v>104</v>
      </c>
      <c r="U103" s="55">
        <v>104</v>
      </c>
      <c r="V103" s="55">
        <v>104</v>
      </c>
    </row>
    <row r="104" spans="2:22" ht="15.75" x14ac:dyDescent="0.3">
      <c r="B104" s="56"/>
      <c r="E104" s="56"/>
      <c r="F104" s="55">
        <f>IFERROR(VLOOKUP(C104,'Начисление очков_'!$L$4:$M$69,2,FALSE),0)</f>
        <v>0</v>
      </c>
      <c r="G104" s="145" t="e">
        <f>VLOOKUP(B104,'Парный рейтинг'!D$10:H$928,2,FALSE)</f>
        <v>#N/A</v>
      </c>
      <c r="H104" s="145" t="e">
        <f t="shared" ref="H104" si="76">G104+G105</f>
        <v>#N/A</v>
      </c>
      <c r="J104" s="57" t="e">
        <f>MATCH(B104,'Парный рейтинг'!D$10:D$1031,0)</f>
        <v>#N/A</v>
      </c>
      <c r="K104" s="55">
        <f t="shared" si="38"/>
        <v>103</v>
      </c>
      <c r="L104" s="57" t="str">
        <f t="shared" si="69"/>
        <v/>
      </c>
      <c r="M104" s="58" t="e">
        <f t="shared" si="70"/>
        <v>#VALUE!</v>
      </c>
      <c r="P104" s="57" t="e">
        <f>IFERROR(J104,#REF!)</f>
        <v>#REF!</v>
      </c>
      <c r="R104" s="55">
        <v>104</v>
      </c>
      <c r="S104" s="55">
        <v>104</v>
      </c>
      <c r="T104" s="55">
        <v>104</v>
      </c>
      <c r="U104" s="55">
        <v>104</v>
      </c>
      <c r="V104" s="55">
        <v>104</v>
      </c>
    </row>
    <row r="105" spans="2:22" ht="15.75" x14ac:dyDescent="0.3">
      <c r="B105" s="56"/>
      <c r="E105" s="56"/>
      <c r="F105" s="55">
        <f>IFERROR(VLOOKUP(C105,'Начисление очков_'!$L$4:$M$69,2,FALSE),0)</f>
        <v>0</v>
      </c>
      <c r="G105" s="145" t="e">
        <f>VLOOKUP(B105,'Парный рейтинг'!D$10:H$928,2,FALSE)</f>
        <v>#N/A</v>
      </c>
      <c r="H105" s="145" t="e">
        <f t="shared" ref="H105" si="77">H104</f>
        <v>#N/A</v>
      </c>
      <c r="J105" s="57" t="e">
        <f>MATCH(B105,'Парный рейтинг'!D$10:D$1031,0)</f>
        <v>#N/A</v>
      </c>
      <c r="K105" s="55">
        <f t="shared" si="38"/>
        <v>104</v>
      </c>
      <c r="L105" s="57" t="str">
        <f t="shared" si="69"/>
        <v/>
      </c>
      <c r="M105" s="58" t="e">
        <f t="shared" si="70"/>
        <v>#VALUE!</v>
      </c>
      <c r="P105" s="57" t="e">
        <f>IFERROR(J105,#REF!)</f>
        <v>#REF!</v>
      </c>
      <c r="R105" s="55">
        <v>104</v>
      </c>
      <c r="S105" s="55">
        <v>104</v>
      </c>
      <c r="T105" s="55">
        <v>104</v>
      </c>
      <c r="U105" s="55">
        <v>104</v>
      </c>
      <c r="V105" s="55">
        <v>104</v>
      </c>
    </row>
    <row r="106" spans="2:22" ht="15.75" x14ac:dyDescent="0.3">
      <c r="B106" s="56"/>
      <c r="E106" s="56"/>
      <c r="F106" s="55">
        <f>IFERROR(VLOOKUP(C106,'Начисление очков_'!$L$4:$M$69,2,FALSE),0)</f>
        <v>0</v>
      </c>
      <c r="G106" s="145" t="e">
        <f>VLOOKUP(B106,'Парный рейтинг'!D$10:H$928,2,FALSE)</f>
        <v>#N/A</v>
      </c>
      <c r="H106" s="145" t="e">
        <f t="shared" ref="H106" si="78">G106+G107</f>
        <v>#N/A</v>
      </c>
      <c r="J106" s="57" t="e">
        <f>MATCH(B106,'Парный рейтинг'!D$10:D$1031,0)</f>
        <v>#N/A</v>
      </c>
      <c r="K106" s="55">
        <f t="shared" si="38"/>
        <v>105</v>
      </c>
      <c r="L106" s="57" t="str">
        <f t="shared" si="69"/>
        <v/>
      </c>
      <c r="M106" s="58" t="e">
        <f t="shared" si="70"/>
        <v>#VALUE!</v>
      </c>
      <c r="P106" s="57" t="e">
        <f>IFERROR(J106,#REF!)</f>
        <v>#REF!</v>
      </c>
      <c r="R106" s="55">
        <v>105</v>
      </c>
      <c r="S106" s="55">
        <v>105</v>
      </c>
      <c r="T106" s="55">
        <v>105</v>
      </c>
      <c r="U106" s="55">
        <v>105</v>
      </c>
      <c r="V106" s="55">
        <v>105</v>
      </c>
    </row>
    <row r="107" spans="2:22" ht="15.75" x14ac:dyDescent="0.3">
      <c r="B107" s="56"/>
      <c r="E107" s="56"/>
      <c r="F107" s="55">
        <f>IFERROR(VLOOKUP(C107,'Начисление очков_'!$L$4:$M$69,2,FALSE),0)</f>
        <v>0</v>
      </c>
      <c r="G107" s="145" t="e">
        <f>VLOOKUP(B107,'Парный рейтинг'!D$10:H$928,2,FALSE)</f>
        <v>#N/A</v>
      </c>
      <c r="H107" s="145" t="e">
        <f t="shared" ref="H107" si="79">H106</f>
        <v>#N/A</v>
      </c>
      <c r="J107" s="57" t="e">
        <f>MATCH(B107,'Парный рейтинг'!D$10:D$1031,0)</f>
        <v>#N/A</v>
      </c>
      <c r="K107" s="55">
        <f t="shared" si="38"/>
        <v>106</v>
      </c>
      <c r="L107" s="57" t="str">
        <f t="shared" si="69"/>
        <v/>
      </c>
      <c r="M107" s="58" t="e">
        <f t="shared" si="70"/>
        <v>#VALUE!</v>
      </c>
      <c r="P107" s="57" t="e">
        <f>IFERROR(J107,#REF!)</f>
        <v>#REF!</v>
      </c>
      <c r="R107" s="55">
        <v>112</v>
      </c>
      <c r="S107" s="55">
        <v>112</v>
      </c>
      <c r="T107" s="55">
        <v>112</v>
      </c>
      <c r="U107" s="55">
        <v>112</v>
      </c>
      <c r="V107" s="55">
        <v>112</v>
      </c>
    </row>
    <row r="108" spans="2:22" ht="15.75" x14ac:dyDescent="0.3">
      <c r="B108" s="56"/>
      <c r="E108" s="56"/>
      <c r="F108" s="55">
        <f>IFERROR(VLOOKUP(C108,'Начисление очков_'!$L$4:$M$69,2,FALSE),0)</f>
        <v>0</v>
      </c>
      <c r="G108" s="145" t="e">
        <f>VLOOKUP(B108,'Парный рейтинг'!D$10:H$928,2,FALSE)</f>
        <v>#N/A</v>
      </c>
      <c r="H108" s="145" t="e">
        <f t="shared" ref="H108" si="80">G108+G109</f>
        <v>#N/A</v>
      </c>
      <c r="J108" s="57" t="e">
        <f>MATCH(B108,'Парный рейтинг'!D$10:D$1031,0)</f>
        <v>#N/A</v>
      </c>
      <c r="K108" s="55">
        <f t="shared" si="38"/>
        <v>107</v>
      </c>
      <c r="L108" s="57" t="str">
        <f t="shared" si="69"/>
        <v/>
      </c>
      <c r="M108" s="58" t="e">
        <f t="shared" si="70"/>
        <v>#VALUE!</v>
      </c>
      <c r="P108" s="57" t="e">
        <f>IFERROR(J108,#REF!)</f>
        <v>#REF!</v>
      </c>
      <c r="R108" s="55">
        <v>112</v>
      </c>
      <c r="S108" s="55">
        <v>112</v>
      </c>
      <c r="T108" s="55">
        <v>112</v>
      </c>
      <c r="U108" s="55">
        <v>112</v>
      </c>
      <c r="V108" s="55">
        <v>112</v>
      </c>
    </row>
    <row r="109" spans="2:22" ht="15.75" x14ac:dyDescent="0.3">
      <c r="B109" s="56"/>
      <c r="E109" s="56"/>
      <c r="F109" s="55">
        <f>IFERROR(VLOOKUP(C109,'Начисление очков_'!$L$4:$M$69,2,FALSE),0)</f>
        <v>0</v>
      </c>
      <c r="G109" s="145" t="e">
        <f>VLOOKUP(B109,'Парный рейтинг'!D$10:H$928,2,FALSE)</f>
        <v>#N/A</v>
      </c>
      <c r="H109" s="145" t="e">
        <f t="shared" ref="H109" si="81">H108</f>
        <v>#N/A</v>
      </c>
      <c r="J109" s="57" t="e">
        <f>MATCH(B109,'Парный рейтинг'!D$10:D$1031,0)</f>
        <v>#N/A</v>
      </c>
      <c r="K109" s="55">
        <f t="shared" si="38"/>
        <v>108</v>
      </c>
      <c r="L109" s="57" t="str">
        <f t="shared" si="69"/>
        <v/>
      </c>
      <c r="M109" s="58" t="e">
        <f t="shared" si="70"/>
        <v>#VALUE!</v>
      </c>
      <c r="P109" s="57" t="e">
        <f>IFERROR(J109,#REF!)</f>
        <v>#REF!</v>
      </c>
      <c r="R109" s="55">
        <v>112</v>
      </c>
      <c r="S109" s="55">
        <v>112</v>
      </c>
      <c r="T109" s="55">
        <v>112</v>
      </c>
      <c r="U109" s="55">
        <v>112</v>
      </c>
      <c r="V109" s="55">
        <v>112</v>
      </c>
    </row>
    <row r="110" spans="2:22" ht="15.75" x14ac:dyDescent="0.3">
      <c r="B110" s="56"/>
      <c r="E110" s="56"/>
      <c r="F110" s="55">
        <f>IFERROR(VLOOKUP(C110,'Начисление очков_'!$L$4:$M$69,2,FALSE),0)</f>
        <v>0</v>
      </c>
      <c r="G110" s="145" t="e">
        <f>VLOOKUP(B110,'Парный рейтинг'!D$10:H$928,2,FALSE)</f>
        <v>#N/A</v>
      </c>
      <c r="H110" s="145" t="e">
        <f t="shared" ref="H110" si="82">G110+G111</f>
        <v>#N/A</v>
      </c>
      <c r="J110" s="57" t="e">
        <f>MATCH(B110,'Парный рейтинг'!D$10:D$1031,0)</f>
        <v>#N/A</v>
      </c>
      <c r="K110" s="55">
        <f t="shared" si="38"/>
        <v>109</v>
      </c>
      <c r="L110" s="57" t="str">
        <f t="shared" si="69"/>
        <v/>
      </c>
      <c r="M110" s="58" t="e">
        <f t="shared" si="70"/>
        <v>#VALUE!</v>
      </c>
      <c r="P110" s="57" t="e">
        <f>IFERROR(J110,#REF!)</f>
        <v>#REF!</v>
      </c>
      <c r="R110" s="55">
        <v>112</v>
      </c>
      <c r="S110" s="55">
        <v>112</v>
      </c>
      <c r="T110" s="55">
        <v>112</v>
      </c>
      <c r="U110" s="55">
        <v>112</v>
      </c>
      <c r="V110" s="55">
        <v>112</v>
      </c>
    </row>
    <row r="111" spans="2:22" ht="15.75" x14ac:dyDescent="0.3">
      <c r="B111" s="56"/>
      <c r="E111" s="56"/>
      <c r="F111" s="55">
        <f>IFERROR(VLOOKUP(C111,'Начисление очков_'!$L$4:$M$69,2,FALSE),0)</f>
        <v>0</v>
      </c>
      <c r="G111" s="145" t="e">
        <f>VLOOKUP(B111,'Парный рейтинг'!D$10:H$928,2,FALSE)</f>
        <v>#N/A</v>
      </c>
      <c r="H111" s="145" t="e">
        <f t="shared" ref="H111" si="83">H110</f>
        <v>#N/A</v>
      </c>
      <c r="J111" s="57" t="e">
        <f>MATCH(B111,'Парный рейтинг'!D$10:D$1031,0)</f>
        <v>#N/A</v>
      </c>
      <c r="K111" s="55">
        <f t="shared" si="38"/>
        <v>110</v>
      </c>
      <c r="L111" s="57" t="str">
        <f t="shared" si="69"/>
        <v/>
      </c>
      <c r="M111" s="58" t="e">
        <f t="shared" si="70"/>
        <v>#VALUE!</v>
      </c>
      <c r="P111" s="57" t="e">
        <f>IFERROR(J111,#REF!)</f>
        <v>#REF!</v>
      </c>
      <c r="R111" s="55">
        <v>112</v>
      </c>
      <c r="S111" s="55">
        <v>112</v>
      </c>
      <c r="T111" s="55">
        <v>112</v>
      </c>
      <c r="U111" s="55">
        <v>112</v>
      </c>
      <c r="V111" s="55">
        <v>112</v>
      </c>
    </row>
    <row r="112" spans="2:22" ht="15.75" x14ac:dyDescent="0.3">
      <c r="B112" s="56"/>
      <c r="E112" s="56"/>
      <c r="F112" s="55">
        <f>IFERROR(VLOOKUP(C112,'Начисление очков_'!$L$4:$M$69,2,FALSE),0)</f>
        <v>0</v>
      </c>
      <c r="G112" s="145" t="e">
        <f>VLOOKUP(B112,'Парный рейтинг'!D$10:H$928,2,FALSE)</f>
        <v>#N/A</v>
      </c>
      <c r="H112" s="145" t="e">
        <f t="shared" ref="H112" si="84">G112+G113</f>
        <v>#N/A</v>
      </c>
      <c r="J112" s="57" t="e">
        <f>MATCH(B112,'Парный рейтинг'!D$10:D$1031,0)</f>
        <v>#N/A</v>
      </c>
      <c r="K112" s="55">
        <f t="shared" si="38"/>
        <v>111</v>
      </c>
      <c r="L112" s="57" t="str">
        <f t="shared" si="69"/>
        <v/>
      </c>
      <c r="M112" s="58" t="e">
        <f t="shared" si="70"/>
        <v>#VALUE!</v>
      </c>
      <c r="P112" s="57" t="e">
        <f>IFERROR(J112,#REF!)</f>
        <v>#REF!</v>
      </c>
      <c r="R112" s="55">
        <v>112</v>
      </c>
      <c r="S112" s="55">
        <v>112</v>
      </c>
      <c r="T112" s="55">
        <v>112</v>
      </c>
      <c r="U112" s="55">
        <v>112</v>
      </c>
      <c r="V112" s="55">
        <v>112</v>
      </c>
    </row>
    <row r="113" spans="2:22" ht="15.75" x14ac:dyDescent="0.3">
      <c r="B113" s="56"/>
      <c r="E113" s="56"/>
      <c r="F113" s="55">
        <f>IFERROR(VLOOKUP(C113,'Начисление очков_'!$L$4:$M$69,2,FALSE),0)</f>
        <v>0</v>
      </c>
      <c r="G113" s="145" t="e">
        <f>VLOOKUP(B113,'Парный рейтинг'!D$10:H$928,2,FALSE)</f>
        <v>#N/A</v>
      </c>
      <c r="H113" s="145" t="e">
        <f t="shared" ref="H113" si="85">H112</f>
        <v>#N/A</v>
      </c>
      <c r="J113" s="57" t="e">
        <f>MATCH(B113,'Парный рейтинг'!D$10:D$1031,0)</f>
        <v>#N/A</v>
      </c>
      <c r="K113" s="55">
        <f t="shared" si="38"/>
        <v>112</v>
      </c>
      <c r="L113" s="57" t="str">
        <f t="shared" si="69"/>
        <v/>
      </c>
      <c r="M113" s="58" t="e">
        <f t="shared" si="70"/>
        <v>#VALUE!</v>
      </c>
      <c r="P113" s="57" t="e">
        <f>IFERROR(J113,#REF!)</f>
        <v>#REF!</v>
      </c>
      <c r="R113" s="55">
        <v>112</v>
      </c>
      <c r="S113" s="55">
        <v>112</v>
      </c>
      <c r="T113" s="55">
        <v>112</v>
      </c>
      <c r="U113" s="55">
        <v>112</v>
      </c>
      <c r="V113" s="55">
        <v>112</v>
      </c>
    </row>
    <row r="114" spans="2:22" ht="15.75" x14ac:dyDescent="0.3">
      <c r="B114" s="56"/>
      <c r="E114" s="56"/>
      <c r="F114" s="55">
        <f>IFERROR(VLOOKUP(C114,'Начисление очков_'!$L$4:$M$69,2,FALSE),0)</f>
        <v>0</v>
      </c>
      <c r="G114" s="145" t="e">
        <f>VLOOKUP(B114,'Парный рейтинг'!D$10:H$928,2,FALSE)</f>
        <v>#N/A</v>
      </c>
      <c r="H114" s="145" t="e">
        <f t="shared" ref="H114" si="86">G114+G115</f>
        <v>#N/A</v>
      </c>
      <c r="J114" s="57" t="e">
        <f>MATCH(B114,'Парный рейтинг'!D$10:D$1031,0)</f>
        <v>#N/A</v>
      </c>
      <c r="K114" s="55">
        <f t="shared" si="38"/>
        <v>113</v>
      </c>
      <c r="L114" s="57" t="str">
        <f t="shared" si="69"/>
        <v/>
      </c>
      <c r="M114" s="58" t="e">
        <f t="shared" si="70"/>
        <v>#VALUE!</v>
      </c>
      <c r="P114" s="57" t="e">
        <f>IFERROR(J114,#REF!)</f>
        <v>#REF!</v>
      </c>
      <c r="R114" s="55">
        <f t="shared" ref="R114:V129" si="87">R113+1</f>
        <v>113</v>
      </c>
      <c r="S114" s="55">
        <f t="shared" si="87"/>
        <v>113</v>
      </c>
      <c r="T114" s="55">
        <f t="shared" si="87"/>
        <v>113</v>
      </c>
      <c r="U114" s="55">
        <f t="shared" si="87"/>
        <v>113</v>
      </c>
      <c r="V114" s="55">
        <f t="shared" si="87"/>
        <v>113</v>
      </c>
    </row>
    <row r="115" spans="2:22" ht="15.75" x14ac:dyDescent="0.3">
      <c r="B115" s="56"/>
      <c r="E115" s="56"/>
      <c r="F115" s="55">
        <f>IFERROR(VLOOKUP(C115,'Начисление очков_'!$L$4:$M$69,2,FALSE),0)</f>
        <v>0</v>
      </c>
      <c r="G115" s="145" t="e">
        <f>VLOOKUP(B115,'Парный рейтинг'!D$10:H$928,2,FALSE)</f>
        <v>#N/A</v>
      </c>
      <c r="H115" s="145" t="e">
        <f t="shared" ref="H115" si="88">H114</f>
        <v>#N/A</v>
      </c>
      <c r="J115" s="57" t="e">
        <f>MATCH(B115,'Парный рейтинг'!D$10:D$1031,0)</f>
        <v>#N/A</v>
      </c>
      <c r="K115" s="55">
        <f t="shared" si="38"/>
        <v>114</v>
      </c>
      <c r="L115" s="57" t="str">
        <f t="shared" si="69"/>
        <v/>
      </c>
      <c r="M115" s="58" t="e">
        <f t="shared" si="70"/>
        <v>#VALUE!</v>
      </c>
      <c r="P115" s="57" t="e">
        <f>IFERROR(J115,#REF!)</f>
        <v>#REF!</v>
      </c>
      <c r="R115" s="55">
        <f t="shared" si="87"/>
        <v>114</v>
      </c>
      <c r="S115" s="55">
        <f t="shared" si="87"/>
        <v>114</v>
      </c>
      <c r="T115" s="55">
        <f t="shared" si="87"/>
        <v>114</v>
      </c>
      <c r="U115" s="55">
        <f t="shared" si="87"/>
        <v>114</v>
      </c>
      <c r="V115" s="55">
        <f t="shared" si="87"/>
        <v>114</v>
      </c>
    </row>
    <row r="116" spans="2:22" ht="15.75" x14ac:dyDescent="0.3">
      <c r="B116" s="56"/>
      <c r="E116" s="56"/>
      <c r="F116" s="55">
        <f>IFERROR(VLOOKUP(C116,'Начисление очков_'!$L$4:$M$69,2,FALSE),0)</f>
        <v>0</v>
      </c>
      <c r="G116" s="145" t="e">
        <f>VLOOKUP(B116,'Парный рейтинг'!D$10:H$928,2,FALSE)</f>
        <v>#N/A</v>
      </c>
      <c r="H116" s="145" t="e">
        <f t="shared" ref="H116" si="89">G116+G117</f>
        <v>#N/A</v>
      </c>
      <c r="J116" s="57" t="e">
        <f>MATCH(B116,'Парный рейтинг'!D$10:D$1031,0)</f>
        <v>#N/A</v>
      </c>
      <c r="K116" s="55">
        <f t="shared" si="38"/>
        <v>115</v>
      </c>
      <c r="L116" s="57" t="str">
        <f t="shared" si="69"/>
        <v/>
      </c>
      <c r="M116" s="58" t="e">
        <f t="shared" si="70"/>
        <v>#VALUE!</v>
      </c>
      <c r="P116" s="57" t="e">
        <f>IFERROR(J116,#REF!)</f>
        <v>#REF!</v>
      </c>
      <c r="R116" s="55">
        <f t="shared" si="87"/>
        <v>115</v>
      </c>
      <c r="S116" s="55">
        <f t="shared" si="87"/>
        <v>115</v>
      </c>
      <c r="T116" s="55">
        <f t="shared" si="87"/>
        <v>115</v>
      </c>
      <c r="U116" s="55">
        <f t="shared" si="87"/>
        <v>115</v>
      </c>
      <c r="V116" s="55">
        <f t="shared" si="87"/>
        <v>115</v>
      </c>
    </row>
    <row r="117" spans="2:22" ht="15.75" x14ac:dyDescent="0.3">
      <c r="B117" s="56"/>
      <c r="E117" s="56"/>
      <c r="F117" s="55">
        <f>IFERROR(VLOOKUP(C117,'Начисление очков_'!$L$4:$M$69,2,FALSE),0)</f>
        <v>0</v>
      </c>
      <c r="G117" s="145" t="e">
        <f>VLOOKUP(B117,'Парный рейтинг'!D$10:H$928,2,FALSE)</f>
        <v>#N/A</v>
      </c>
      <c r="H117" s="145" t="e">
        <f t="shared" ref="H117" si="90">H116</f>
        <v>#N/A</v>
      </c>
      <c r="J117" s="57" t="e">
        <f>MATCH(B117,'Парный рейтинг'!D$10:D$1031,0)</f>
        <v>#N/A</v>
      </c>
      <c r="K117" s="55">
        <f t="shared" si="38"/>
        <v>116</v>
      </c>
      <c r="L117" s="57" t="str">
        <f t="shared" si="69"/>
        <v/>
      </c>
      <c r="M117" s="58" t="e">
        <f t="shared" si="70"/>
        <v>#VALUE!</v>
      </c>
      <c r="P117" s="57" t="e">
        <f>IFERROR(J117,#REF!)</f>
        <v>#REF!</v>
      </c>
      <c r="R117" s="55">
        <f t="shared" si="87"/>
        <v>116</v>
      </c>
      <c r="S117" s="55">
        <f t="shared" si="87"/>
        <v>116</v>
      </c>
      <c r="T117" s="55">
        <f t="shared" si="87"/>
        <v>116</v>
      </c>
      <c r="U117" s="55">
        <f t="shared" si="87"/>
        <v>116</v>
      </c>
      <c r="V117" s="55">
        <f t="shared" si="87"/>
        <v>116</v>
      </c>
    </row>
    <row r="118" spans="2:22" ht="15.75" x14ac:dyDescent="0.3">
      <c r="B118" s="56"/>
      <c r="E118" s="56"/>
      <c r="F118" s="55">
        <f>IFERROR(VLOOKUP(C118,'Начисление очков_'!$L$4:$M$69,2,FALSE),0)</f>
        <v>0</v>
      </c>
      <c r="G118" s="145" t="e">
        <f>VLOOKUP(B118,'Парный рейтинг'!D$10:H$928,2,FALSE)</f>
        <v>#N/A</v>
      </c>
      <c r="H118" s="145" t="e">
        <f t="shared" ref="H118" si="91">G118+G119</f>
        <v>#N/A</v>
      </c>
      <c r="J118" s="57" t="e">
        <f>MATCH(B118,'Парный рейтинг'!D$10:D$1031,0)</f>
        <v>#N/A</v>
      </c>
      <c r="K118" s="55">
        <f t="shared" si="38"/>
        <v>117</v>
      </c>
      <c r="L118" s="57" t="str">
        <f t="shared" si="69"/>
        <v/>
      </c>
      <c r="M118" s="58" t="e">
        <f t="shared" si="70"/>
        <v>#VALUE!</v>
      </c>
      <c r="P118" s="57" t="e">
        <f>IFERROR(J118,#REF!)</f>
        <v>#REF!</v>
      </c>
      <c r="R118" s="55">
        <f t="shared" si="87"/>
        <v>117</v>
      </c>
      <c r="S118" s="55">
        <f t="shared" si="87"/>
        <v>117</v>
      </c>
      <c r="T118" s="55">
        <f t="shared" si="87"/>
        <v>117</v>
      </c>
      <c r="U118" s="55">
        <f t="shared" si="87"/>
        <v>117</v>
      </c>
      <c r="V118" s="55">
        <f t="shared" si="87"/>
        <v>117</v>
      </c>
    </row>
    <row r="119" spans="2:22" ht="15.75" x14ac:dyDescent="0.3">
      <c r="B119" s="56"/>
      <c r="E119" s="56"/>
      <c r="F119" s="55">
        <f>IFERROR(VLOOKUP(C119,'Начисление очков_'!$L$4:$M$69,2,FALSE),0)</f>
        <v>0</v>
      </c>
      <c r="G119" s="145" t="e">
        <f>VLOOKUP(B119,'Парный рейтинг'!D$10:H$928,2,FALSE)</f>
        <v>#N/A</v>
      </c>
      <c r="H119" s="145" t="e">
        <f t="shared" ref="H119" si="92">H118</f>
        <v>#N/A</v>
      </c>
      <c r="J119" s="57" t="e">
        <f>MATCH(B119,'Парный рейтинг'!D$10:D$1031,0)</f>
        <v>#N/A</v>
      </c>
      <c r="K119" s="55">
        <f t="shared" si="38"/>
        <v>118</v>
      </c>
      <c r="L119" s="57" t="str">
        <f t="shared" si="69"/>
        <v/>
      </c>
      <c r="M119" s="58" t="e">
        <f t="shared" si="70"/>
        <v>#VALUE!</v>
      </c>
      <c r="P119" s="57" t="e">
        <f>IFERROR(J119,#REF!)</f>
        <v>#REF!</v>
      </c>
      <c r="R119" s="55">
        <f t="shared" si="87"/>
        <v>118</v>
      </c>
      <c r="S119" s="55">
        <f t="shared" si="87"/>
        <v>118</v>
      </c>
      <c r="T119" s="55">
        <f t="shared" si="87"/>
        <v>118</v>
      </c>
      <c r="U119" s="55">
        <f t="shared" si="87"/>
        <v>118</v>
      </c>
      <c r="V119" s="55">
        <f t="shared" si="87"/>
        <v>118</v>
      </c>
    </row>
    <row r="120" spans="2:22" ht="15.75" x14ac:dyDescent="0.3">
      <c r="B120" s="56"/>
      <c r="E120" s="56"/>
      <c r="F120" s="55">
        <f>IFERROR(VLOOKUP(C120,'Начисление очков_'!$L$4:$M$69,2,FALSE),0)</f>
        <v>0</v>
      </c>
      <c r="G120" s="145" t="e">
        <f>VLOOKUP(B120,'Парный рейтинг'!D$10:H$928,2,FALSE)</f>
        <v>#N/A</v>
      </c>
      <c r="H120" s="145" t="e">
        <f t="shared" ref="H120" si="93">G120+G121</f>
        <v>#N/A</v>
      </c>
      <c r="J120" s="57" t="e">
        <f>MATCH(B120,'Парный рейтинг'!D$10:D$1031,0)</f>
        <v>#N/A</v>
      </c>
      <c r="K120" s="55">
        <f t="shared" si="38"/>
        <v>119</v>
      </c>
      <c r="L120" s="57" t="str">
        <f t="shared" si="69"/>
        <v/>
      </c>
      <c r="M120" s="58" t="e">
        <f t="shared" si="70"/>
        <v>#VALUE!</v>
      </c>
      <c r="P120" s="57" t="e">
        <f>IFERROR(J120,#REF!)</f>
        <v>#REF!</v>
      </c>
      <c r="R120" s="55">
        <f t="shared" si="87"/>
        <v>119</v>
      </c>
      <c r="S120" s="55">
        <f t="shared" si="87"/>
        <v>119</v>
      </c>
      <c r="T120" s="55">
        <f t="shared" si="87"/>
        <v>119</v>
      </c>
      <c r="U120" s="55">
        <f t="shared" si="87"/>
        <v>119</v>
      </c>
      <c r="V120" s="55">
        <f t="shared" si="87"/>
        <v>119</v>
      </c>
    </row>
    <row r="121" spans="2:22" ht="15.75" x14ac:dyDescent="0.3">
      <c r="B121" s="56"/>
      <c r="E121" s="56"/>
      <c r="F121" s="55">
        <f>IFERROR(VLOOKUP(C121,'Начисление очков_'!$L$4:$M$69,2,FALSE),0)</f>
        <v>0</v>
      </c>
      <c r="G121" s="145" t="e">
        <f>VLOOKUP(B121,'Парный рейтинг'!D$10:H$928,2,FALSE)</f>
        <v>#N/A</v>
      </c>
      <c r="H121" s="145" t="e">
        <f t="shared" ref="H121" si="94">H120</f>
        <v>#N/A</v>
      </c>
      <c r="J121" s="57" t="e">
        <f>MATCH(B121,'Парный рейтинг'!D$10:D$1031,0)</f>
        <v>#N/A</v>
      </c>
      <c r="K121" s="55">
        <f t="shared" si="38"/>
        <v>120</v>
      </c>
      <c r="L121" s="57" t="str">
        <f t="shared" si="69"/>
        <v/>
      </c>
      <c r="M121" s="58" t="e">
        <f t="shared" si="70"/>
        <v>#VALUE!</v>
      </c>
      <c r="P121" s="57" t="e">
        <f>IFERROR(J121,#REF!)</f>
        <v>#REF!</v>
      </c>
      <c r="R121" s="55">
        <f t="shared" si="87"/>
        <v>120</v>
      </c>
      <c r="S121" s="55">
        <f t="shared" si="87"/>
        <v>120</v>
      </c>
      <c r="T121" s="55">
        <f t="shared" si="87"/>
        <v>120</v>
      </c>
      <c r="U121" s="55">
        <f t="shared" si="87"/>
        <v>120</v>
      </c>
      <c r="V121" s="55">
        <f t="shared" si="87"/>
        <v>120</v>
      </c>
    </row>
    <row r="122" spans="2:22" ht="15.75" x14ac:dyDescent="0.3">
      <c r="B122" s="56"/>
      <c r="E122" s="56"/>
      <c r="F122" s="55">
        <f>IFERROR(VLOOKUP(C122,'Начисление очков_'!$L$4:$M$69,2,FALSE),0)</f>
        <v>0</v>
      </c>
      <c r="G122" s="145" t="e">
        <f>VLOOKUP(B122,'Парный рейтинг'!D$10:H$928,2,FALSE)</f>
        <v>#N/A</v>
      </c>
      <c r="H122" s="145" t="e">
        <f t="shared" ref="H122" si="95">G122+G123</f>
        <v>#N/A</v>
      </c>
      <c r="J122" s="57" t="e">
        <f>MATCH(B122,'Парный рейтинг'!D$10:D$1031,0)</f>
        <v>#N/A</v>
      </c>
      <c r="K122" s="55">
        <f t="shared" si="38"/>
        <v>121</v>
      </c>
      <c r="L122" s="57" t="str">
        <f t="shared" si="69"/>
        <v/>
      </c>
      <c r="M122" s="58" t="e">
        <f t="shared" si="70"/>
        <v>#VALUE!</v>
      </c>
      <c r="P122" s="57" t="e">
        <f>IFERROR(J122,#REF!)</f>
        <v>#REF!</v>
      </c>
      <c r="R122" s="55">
        <f t="shared" si="87"/>
        <v>121</v>
      </c>
      <c r="S122" s="55">
        <f t="shared" si="87"/>
        <v>121</v>
      </c>
      <c r="T122" s="55">
        <f t="shared" si="87"/>
        <v>121</v>
      </c>
      <c r="U122" s="55">
        <f t="shared" si="87"/>
        <v>121</v>
      </c>
      <c r="V122" s="55">
        <f t="shared" si="87"/>
        <v>121</v>
      </c>
    </row>
    <row r="123" spans="2:22" ht="15.75" x14ac:dyDescent="0.3">
      <c r="B123" s="56"/>
      <c r="E123" s="56"/>
      <c r="F123" s="55">
        <f>IFERROR(VLOOKUP(C123,'Начисление очков_'!$L$4:$M$69,2,FALSE),0)</f>
        <v>0</v>
      </c>
      <c r="G123" s="145" t="e">
        <f>VLOOKUP(B123,'Парный рейтинг'!D$10:H$928,2,FALSE)</f>
        <v>#N/A</v>
      </c>
      <c r="H123" s="145" t="e">
        <f t="shared" ref="H123" si="96">H122</f>
        <v>#N/A</v>
      </c>
      <c r="J123" s="57" t="e">
        <f>MATCH(B123,'Парный рейтинг'!D$10:D$1031,0)</f>
        <v>#N/A</v>
      </c>
      <c r="K123" s="55">
        <f t="shared" si="38"/>
        <v>122</v>
      </c>
      <c r="L123" s="57" t="str">
        <f t="shared" si="69"/>
        <v/>
      </c>
      <c r="M123" s="58" t="e">
        <f t="shared" si="70"/>
        <v>#VALUE!</v>
      </c>
      <c r="R123" s="55">
        <f t="shared" si="87"/>
        <v>122</v>
      </c>
      <c r="S123" s="55">
        <f t="shared" si="87"/>
        <v>122</v>
      </c>
      <c r="T123" s="55">
        <f t="shared" si="87"/>
        <v>122</v>
      </c>
      <c r="U123" s="55">
        <f t="shared" si="87"/>
        <v>122</v>
      </c>
      <c r="V123" s="55">
        <f t="shared" si="87"/>
        <v>122</v>
      </c>
    </row>
    <row r="124" spans="2:22" ht="15.75" x14ac:dyDescent="0.3">
      <c r="B124" s="56"/>
      <c r="E124" s="56"/>
      <c r="F124" s="55">
        <f>IFERROR(VLOOKUP(C124,'Начисление очков_'!$L$4:$M$69,2,FALSE),0)</f>
        <v>0</v>
      </c>
      <c r="G124" s="145" t="e">
        <f>VLOOKUP(B124,'Парный рейтинг'!D$10:H$928,2,FALSE)</f>
        <v>#N/A</v>
      </c>
      <c r="H124" s="145" t="e">
        <f t="shared" ref="H124" si="97">G124+G125</f>
        <v>#N/A</v>
      </c>
      <c r="J124" s="57" t="e">
        <f>MATCH(B124,'Парный рейтинг'!D$10:D$1031,0)</f>
        <v>#N/A</v>
      </c>
      <c r="K124" s="55">
        <f t="shared" si="38"/>
        <v>123</v>
      </c>
      <c r="L124" s="57" t="str">
        <f t="shared" si="69"/>
        <v/>
      </c>
      <c r="M124" s="58" t="e">
        <f t="shared" si="70"/>
        <v>#VALUE!</v>
      </c>
      <c r="R124" s="55">
        <f t="shared" si="87"/>
        <v>123</v>
      </c>
      <c r="S124" s="55">
        <f t="shared" si="87"/>
        <v>123</v>
      </c>
      <c r="T124" s="55">
        <f t="shared" si="87"/>
        <v>123</v>
      </c>
      <c r="U124" s="55">
        <f t="shared" si="87"/>
        <v>123</v>
      </c>
      <c r="V124" s="55">
        <f t="shared" si="87"/>
        <v>123</v>
      </c>
    </row>
    <row r="125" spans="2:22" ht="15.75" x14ac:dyDescent="0.3">
      <c r="B125" s="56"/>
      <c r="E125" s="56"/>
      <c r="F125" s="55">
        <f>IFERROR(VLOOKUP(C125,'Начисление очков_'!$L$4:$M$69,2,FALSE),0)</f>
        <v>0</v>
      </c>
      <c r="G125" s="145" t="e">
        <f>VLOOKUP(B125,'Парный рейтинг'!D$10:H$928,2,FALSE)</f>
        <v>#N/A</v>
      </c>
      <c r="H125" s="145" t="e">
        <f t="shared" ref="H125" si="98">H124</f>
        <v>#N/A</v>
      </c>
      <c r="J125" s="57" t="e">
        <f>MATCH(B125,'Парный рейтинг'!D$10:D$1031,0)</f>
        <v>#N/A</v>
      </c>
      <c r="K125" s="55">
        <f t="shared" si="38"/>
        <v>124</v>
      </c>
      <c r="L125" s="57" t="str">
        <f t="shared" si="69"/>
        <v/>
      </c>
      <c r="M125" s="58" t="e">
        <f t="shared" si="70"/>
        <v>#VALUE!</v>
      </c>
      <c r="R125" s="55">
        <f t="shared" si="87"/>
        <v>124</v>
      </c>
      <c r="S125" s="55">
        <f t="shared" si="87"/>
        <v>124</v>
      </c>
      <c r="T125" s="55">
        <f t="shared" si="87"/>
        <v>124</v>
      </c>
      <c r="U125" s="55">
        <f t="shared" si="87"/>
        <v>124</v>
      </c>
      <c r="V125" s="55">
        <f t="shared" si="87"/>
        <v>124</v>
      </c>
    </row>
    <row r="126" spans="2:22" ht="15.75" x14ac:dyDescent="0.3">
      <c r="B126" s="56"/>
      <c r="E126" s="56"/>
      <c r="F126" s="55">
        <f>IFERROR(VLOOKUP(C126,'Начисление очков_'!$L$4:$M$69,2,FALSE),0)</f>
        <v>0</v>
      </c>
      <c r="G126" s="145" t="e">
        <f>VLOOKUP(B126,'Парный рейтинг'!D$10:H$928,2,FALSE)</f>
        <v>#N/A</v>
      </c>
      <c r="H126" s="145" t="e">
        <f t="shared" ref="H126" si="99">G126+G127</f>
        <v>#N/A</v>
      </c>
      <c r="J126" s="57" t="e">
        <f>MATCH(B126,'Парный рейтинг'!D$10:D$1031,0)</f>
        <v>#N/A</v>
      </c>
      <c r="K126" s="55">
        <f t="shared" si="38"/>
        <v>125</v>
      </c>
      <c r="L126" s="57" t="str">
        <f t="shared" si="69"/>
        <v/>
      </c>
      <c r="M126" s="58" t="e">
        <f t="shared" si="70"/>
        <v>#VALUE!</v>
      </c>
      <c r="R126" s="55">
        <f t="shared" si="87"/>
        <v>125</v>
      </c>
      <c r="S126" s="55">
        <f t="shared" si="87"/>
        <v>125</v>
      </c>
      <c r="T126" s="55">
        <f t="shared" si="87"/>
        <v>125</v>
      </c>
      <c r="U126" s="55">
        <f t="shared" si="87"/>
        <v>125</v>
      </c>
      <c r="V126" s="55">
        <f t="shared" si="87"/>
        <v>125</v>
      </c>
    </row>
    <row r="127" spans="2:22" ht="15.75" x14ac:dyDescent="0.3">
      <c r="B127" s="56"/>
      <c r="E127" s="56"/>
      <c r="F127" s="55">
        <f>IFERROR(VLOOKUP(C127,'Начисление очков_'!$L$4:$M$69,2,FALSE),0)</f>
        <v>0</v>
      </c>
      <c r="G127" s="145" t="e">
        <f>VLOOKUP(B127,'Парный рейтинг'!D$10:H$928,2,FALSE)</f>
        <v>#N/A</v>
      </c>
      <c r="H127" s="145" t="e">
        <f t="shared" ref="H127" si="100">H126</f>
        <v>#N/A</v>
      </c>
      <c r="J127" s="57" t="e">
        <f>MATCH(B127,'Парный рейтинг'!D$10:D$1031,0)</f>
        <v>#N/A</v>
      </c>
      <c r="K127" s="55">
        <f t="shared" si="38"/>
        <v>126</v>
      </c>
      <c r="L127" s="57" t="str">
        <f t="shared" si="69"/>
        <v/>
      </c>
      <c r="M127" s="58" t="e">
        <f t="shared" si="70"/>
        <v>#VALUE!</v>
      </c>
      <c r="R127" s="55">
        <f t="shared" si="87"/>
        <v>126</v>
      </c>
      <c r="S127" s="55">
        <f t="shared" si="87"/>
        <v>126</v>
      </c>
      <c r="T127" s="55">
        <f t="shared" si="87"/>
        <v>126</v>
      </c>
      <c r="U127" s="55">
        <f t="shared" si="87"/>
        <v>126</v>
      </c>
      <c r="V127" s="55">
        <f t="shared" si="87"/>
        <v>126</v>
      </c>
    </row>
    <row r="128" spans="2:22" ht="15.75" x14ac:dyDescent="0.3">
      <c r="B128" s="56"/>
      <c r="E128" s="56"/>
      <c r="F128" s="55">
        <f>IFERROR(VLOOKUP(C128,'Начисление очков_'!$L$4:$M$69,2,FALSE),0)</f>
        <v>0</v>
      </c>
      <c r="G128" s="145" t="e">
        <f>VLOOKUP(B128,'Парный рейтинг'!D$10:H$928,2,FALSE)</f>
        <v>#N/A</v>
      </c>
      <c r="H128" s="145" t="e">
        <f t="shared" ref="H128" si="101">G128+G129</f>
        <v>#N/A</v>
      </c>
      <c r="J128" s="57" t="e">
        <f>MATCH(B128,'Парный рейтинг'!D$10:D$1031,0)</f>
        <v>#N/A</v>
      </c>
      <c r="K128" s="55">
        <f t="shared" si="38"/>
        <v>127</v>
      </c>
      <c r="L128" s="57" t="str">
        <f t="shared" si="69"/>
        <v/>
      </c>
      <c r="M128" s="58" t="e">
        <f t="shared" si="70"/>
        <v>#VALUE!</v>
      </c>
      <c r="R128" s="55">
        <f t="shared" si="87"/>
        <v>127</v>
      </c>
      <c r="S128" s="55">
        <f t="shared" si="87"/>
        <v>127</v>
      </c>
      <c r="T128" s="55">
        <f t="shared" si="87"/>
        <v>127</v>
      </c>
      <c r="U128" s="55">
        <f t="shared" si="87"/>
        <v>127</v>
      </c>
      <c r="V128" s="55">
        <f t="shared" si="87"/>
        <v>127</v>
      </c>
    </row>
    <row r="129" spans="2:22" ht="15.75" x14ac:dyDescent="0.3">
      <c r="B129" s="56"/>
      <c r="E129" s="56"/>
      <c r="F129" s="55">
        <f>IFERROR(VLOOKUP(C129,'Начисление очков_'!$L$4:$M$69,2,FALSE),0)</f>
        <v>0</v>
      </c>
      <c r="G129" s="145" t="e">
        <f>VLOOKUP(B129,'Парный рейтинг'!D$10:H$928,2,FALSE)</f>
        <v>#N/A</v>
      </c>
      <c r="H129" s="145" t="e">
        <f t="shared" ref="H129" si="102">H128</f>
        <v>#N/A</v>
      </c>
      <c r="J129" s="57" t="e">
        <f>MATCH(B129,'Парный рейтинг'!D$10:D$1031,0)</f>
        <v>#N/A</v>
      </c>
      <c r="K129" s="55">
        <f t="shared" si="38"/>
        <v>128</v>
      </c>
      <c r="L129" s="57" t="str">
        <f t="shared" si="69"/>
        <v/>
      </c>
      <c r="M129" s="58" t="e">
        <f t="shared" si="70"/>
        <v>#VALUE!</v>
      </c>
      <c r="R129" s="55">
        <f t="shared" si="87"/>
        <v>128</v>
      </c>
      <c r="S129" s="55">
        <f t="shared" si="87"/>
        <v>128</v>
      </c>
      <c r="T129" s="55">
        <f t="shared" si="87"/>
        <v>128</v>
      </c>
      <c r="U129" s="55">
        <f t="shared" si="87"/>
        <v>128</v>
      </c>
      <c r="V129" s="55">
        <f t="shared" si="87"/>
        <v>128</v>
      </c>
    </row>
    <row r="130" spans="2:22" ht="15.75" x14ac:dyDescent="0.3">
      <c r="B130" s="56"/>
      <c r="E130" s="56"/>
      <c r="J130" s="57" t="e">
        <f>MATCH(B130,'Парный рейтинг'!D$10:D$1031,0)</f>
        <v>#N/A</v>
      </c>
      <c r="M130" s="58" t="e">
        <f t="shared" si="70"/>
        <v>#VALUE!</v>
      </c>
    </row>
    <row r="131" spans="2:22" ht="15.75" x14ac:dyDescent="0.3">
      <c r="B131" s="56"/>
      <c r="E131" s="56"/>
      <c r="J131" s="57" t="e">
        <f>MATCH(B131,'Парный рейтинг'!D$10:D$1031,0)</f>
        <v>#N/A</v>
      </c>
      <c r="M131" s="58" t="e">
        <f t="shared" ref="M131:M142" si="103">MID(B131&amp;" "&amp;B131, FIND(" ",B131)+1,LEN(B131))</f>
        <v>#VALUE!</v>
      </c>
    </row>
    <row r="132" spans="2:22" ht="15.75" x14ac:dyDescent="0.3">
      <c r="B132" s="56"/>
      <c r="E132" s="56"/>
      <c r="J132" s="57" t="e">
        <f>MATCH(B132,'Парный рейтинг'!D$10:D$1031,0)</f>
        <v>#N/A</v>
      </c>
      <c r="M132" s="58" t="e">
        <f t="shared" si="103"/>
        <v>#VALUE!</v>
      </c>
    </row>
    <row r="133" spans="2:22" ht="15.75" x14ac:dyDescent="0.3">
      <c r="B133" s="56"/>
      <c r="E133" s="56"/>
      <c r="J133" s="57" t="e">
        <f>MATCH(B133,'Парный рейтинг'!D$10:D$1031,0)</f>
        <v>#N/A</v>
      </c>
      <c r="M133" s="58" t="e">
        <f t="shared" si="103"/>
        <v>#VALUE!</v>
      </c>
    </row>
    <row r="134" spans="2:22" ht="15.75" x14ac:dyDescent="0.3">
      <c r="B134" s="56"/>
      <c r="E134" s="56"/>
      <c r="J134" s="57" t="e">
        <f>MATCH(B134,'Парный рейтинг'!D$10:D$1031,0)</f>
        <v>#N/A</v>
      </c>
      <c r="M134" s="58" t="e">
        <f t="shared" si="103"/>
        <v>#VALUE!</v>
      </c>
    </row>
    <row r="135" spans="2:22" ht="15.75" x14ac:dyDescent="0.3">
      <c r="B135" s="56"/>
      <c r="E135" s="56"/>
      <c r="J135" s="57" t="e">
        <f>MATCH(B135,'Парный рейтинг'!D$10:D$1031,0)</f>
        <v>#N/A</v>
      </c>
      <c r="M135" s="58" t="e">
        <f t="shared" si="103"/>
        <v>#VALUE!</v>
      </c>
    </row>
    <row r="136" spans="2:22" ht="15.75" x14ac:dyDescent="0.3">
      <c r="B136" s="56"/>
      <c r="E136" s="56"/>
      <c r="J136" s="57" t="e">
        <f>MATCH(B136,'Парный рейтинг'!D$10:D$1031,0)</f>
        <v>#N/A</v>
      </c>
      <c r="M136" s="58" t="e">
        <f t="shared" si="103"/>
        <v>#VALUE!</v>
      </c>
    </row>
    <row r="137" spans="2:22" ht="15.75" x14ac:dyDescent="0.3">
      <c r="B137" s="56"/>
      <c r="E137" s="56"/>
      <c r="J137" s="57" t="e">
        <f>MATCH(B137,'Парный рейтинг'!D$10:D$1031,0)</f>
        <v>#N/A</v>
      </c>
      <c r="M137" s="58" t="e">
        <f t="shared" si="103"/>
        <v>#VALUE!</v>
      </c>
    </row>
    <row r="138" spans="2:22" ht="15.75" x14ac:dyDescent="0.3">
      <c r="B138" s="56"/>
      <c r="E138" s="56"/>
      <c r="J138" s="57" t="e">
        <f>MATCH(B138,'Парный рейтинг'!D$10:D$1031,0)</f>
        <v>#N/A</v>
      </c>
      <c r="M138" s="58" t="e">
        <f t="shared" si="103"/>
        <v>#VALUE!</v>
      </c>
    </row>
    <row r="139" spans="2:22" ht="15.75" x14ac:dyDescent="0.3">
      <c r="B139" s="56"/>
      <c r="E139" s="56"/>
      <c r="J139" s="57" t="e">
        <f>MATCH(B139,'Парный рейтинг'!D$10:D$1031,0)</f>
        <v>#N/A</v>
      </c>
      <c r="M139" s="58" t="e">
        <f t="shared" si="103"/>
        <v>#VALUE!</v>
      </c>
    </row>
    <row r="140" spans="2:22" ht="15.75" x14ac:dyDescent="0.3">
      <c r="B140" s="56"/>
      <c r="E140" s="56"/>
      <c r="J140" s="57" t="e">
        <f>MATCH(B140,'Парный рейтинг'!D$10:D$1031,0)</f>
        <v>#N/A</v>
      </c>
      <c r="M140" s="58" t="e">
        <f t="shared" si="103"/>
        <v>#VALUE!</v>
      </c>
    </row>
    <row r="141" spans="2:22" ht="15.75" x14ac:dyDescent="0.3">
      <c r="B141" s="56"/>
      <c r="E141" s="56"/>
      <c r="J141" s="57" t="e">
        <f>MATCH(B141,'Парный рейтинг'!D$10:D$1031,0)</f>
        <v>#N/A</v>
      </c>
      <c r="M141" s="58" t="e">
        <f t="shared" si="103"/>
        <v>#VALUE!</v>
      </c>
    </row>
    <row r="142" spans="2:22" ht="15.75" x14ac:dyDescent="0.3">
      <c r="B142" s="56"/>
      <c r="E142" s="56"/>
      <c r="J142" s="57" t="e">
        <f>MATCH(B142,'Парный рейтинг'!D$10:D$1031,0)</f>
        <v>#N/A</v>
      </c>
      <c r="M142" s="58" t="e">
        <f t="shared" si="103"/>
        <v>#VALUE!</v>
      </c>
    </row>
    <row r="143" spans="2:22" ht="15.75" x14ac:dyDescent="0.3">
      <c r="B143" s="56"/>
      <c r="E143" s="56"/>
      <c r="J143" s="57" t="e">
        <f>MATCH(B143,'Парный рейтинг'!D$10:D$1031,0)</f>
        <v>#N/A</v>
      </c>
      <c r="M143" s="58" t="e">
        <f>MID(#REF!&amp;" "&amp;#REF!, FIND(" ",#REF!)+1,LEN(#REF!))</f>
        <v>#REF!</v>
      </c>
    </row>
  </sheetData>
  <conditionalFormatting sqref="J2:J143">
    <cfRule type="cellIs" dxfId="137" priority="1" operator="greaterThan">
      <formula>375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F851B-676E-4B24-8AA1-1D9CD632E9EC}">
  <sheetPr>
    <pageSetUpPr fitToPage="1"/>
  </sheetPr>
  <dimension ref="B1:AO167"/>
  <sheetViews>
    <sheetView topLeftCell="A36" workbookViewId="0">
      <selection activeCell="AW1" sqref="AW1"/>
    </sheetView>
  </sheetViews>
  <sheetFormatPr defaultColWidth="9.140625" defaultRowHeight="15" x14ac:dyDescent="0.25"/>
  <cols>
    <col min="1" max="1" width="9.140625" style="60"/>
    <col min="2" max="2" width="9.7109375" style="60" customWidth="1"/>
    <col min="3" max="3" width="15.7109375" style="61" customWidth="1"/>
    <col min="4" max="4" width="6.7109375" style="62" customWidth="1"/>
    <col min="5" max="5" width="6.7109375" style="60" hidden="1" customWidth="1"/>
    <col min="6" max="6" width="7.140625" style="60" customWidth="1"/>
    <col min="7" max="7" width="9.7109375" style="60" customWidth="1"/>
    <col min="8" max="8" width="15.7109375" style="61" customWidth="1"/>
    <col min="9" max="9" width="6.7109375" style="62" customWidth="1"/>
    <col min="10" max="10" width="6.7109375" style="60" hidden="1" customWidth="1"/>
    <col min="11" max="11" width="7.140625" style="60" customWidth="1"/>
    <col min="12" max="12" width="9.7109375" style="60" customWidth="1"/>
    <col min="13" max="13" width="15.7109375" style="61" customWidth="1"/>
    <col min="14" max="14" width="6.7109375" style="62" customWidth="1"/>
    <col min="15" max="15" width="6.7109375" style="60" hidden="1" customWidth="1"/>
    <col min="16" max="16" width="7.140625" style="60" customWidth="1"/>
    <col min="17" max="17" width="9.7109375" style="60" customWidth="1"/>
    <col min="18" max="18" width="15.7109375" style="61" customWidth="1"/>
    <col min="19" max="19" width="6.7109375" style="62" customWidth="1"/>
    <col min="20" max="20" width="6.7109375" style="60" hidden="1" customWidth="1"/>
    <col min="21" max="21" width="6.7109375" style="60" customWidth="1"/>
    <col min="22" max="22" width="9.7109375" style="60" customWidth="1"/>
    <col min="23" max="23" width="15.7109375" style="61" customWidth="1"/>
    <col min="24" max="24" width="6.7109375" style="62" customWidth="1"/>
    <col min="25" max="25" width="6.7109375" style="60" hidden="1" customWidth="1"/>
    <col min="26" max="26" width="7.140625" style="60" customWidth="1"/>
    <col min="27" max="27" width="9.7109375" style="60" customWidth="1"/>
    <col min="28" max="28" width="15.7109375" style="61" customWidth="1"/>
    <col min="29" max="29" width="6.7109375" style="64" customWidth="1"/>
    <col min="30" max="30" width="6.7109375" style="60" hidden="1" customWidth="1"/>
    <col min="31" max="31" width="7.140625" style="60" customWidth="1"/>
    <col min="32" max="32" width="9.7109375" style="60" customWidth="1"/>
    <col min="33" max="33" width="15.7109375" style="61" customWidth="1"/>
    <col min="34" max="34" width="6.7109375" style="64" customWidth="1"/>
    <col min="35" max="35" width="6.7109375" style="60" hidden="1" customWidth="1"/>
    <col min="36" max="36" width="7.140625" style="60" customWidth="1"/>
    <col min="37" max="16384" width="9.140625" style="60"/>
  </cols>
  <sheetData>
    <row r="1" spans="2:41" x14ac:dyDescent="0.25">
      <c r="V1" s="63"/>
      <c r="AA1" s="63"/>
      <c r="AF1" s="63"/>
    </row>
    <row r="2" spans="2:41" ht="30.75" customHeight="1" x14ac:dyDescent="0.25">
      <c r="B2" s="311" t="s">
        <v>820</v>
      </c>
      <c r="C2" s="311"/>
      <c r="D2" s="312"/>
      <c r="G2" s="313" t="s">
        <v>821</v>
      </c>
      <c r="H2" s="313"/>
      <c r="I2" s="314"/>
      <c r="L2" s="315" t="s">
        <v>822</v>
      </c>
      <c r="M2" s="315"/>
      <c r="N2" s="316"/>
      <c r="Q2" s="317" t="s">
        <v>823</v>
      </c>
      <c r="R2" s="318"/>
      <c r="S2" s="319"/>
      <c r="V2" s="320" t="s">
        <v>824</v>
      </c>
      <c r="W2" s="321"/>
      <c r="X2" s="322"/>
      <c r="AA2" s="323" t="s">
        <v>825</v>
      </c>
      <c r="AB2" s="324"/>
      <c r="AC2" s="325"/>
      <c r="AF2" s="326" t="s">
        <v>826</v>
      </c>
      <c r="AG2" s="327"/>
      <c r="AH2" s="328"/>
      <c r="AK2" s="329" t="s">
        <v>827</v>
      </c>
      <c r="AL2" s="330"/>
      <c r="AM2" s="330"/>
      <c r="AN2" s="330"/>
      <c r="AO2" s="331"/>
    </row>
    <row r="3" spans="2:41" s="66" customFormat="1" ht="20.25" customHeight="1" x14ac:dyDescent="0.25">
      <c r="B3" s="65" t="s">
        <v>828</v>
      </c>
      <c r="C3" s="65" t="s">
        <v>829</v>
      </c>
      <c r="D3" s="65" t="s">
        <v>830</v>
      </c>
      <c r="E3" s="65" t="s">
        <v>831</v>
      </c>
      <c r="G3" s="65" t="s">
        <v>828</v>
      </c>
      <c r="H3" s="65" t="s">
        <v>829</v>
      </c>
      <c r="I3" s="65" t="s">
        <v>830</v>
      </c>
      <c r="J3" s="65" t="s">
        <v>831</v>
      </c>
      <c r="L3" s="65" t="s">
        <v>828</v>
      </c>
      <c r="M3" s="65" t="s">
        <v>829</v>
      </c>
      <c r="N3" s="65" t="s">
        <v>830</v>
      </c>
      <c r="O3" s="65" t="s">
        <v>831</v>
      </c>
      <c r="Q3" s="65" t="s">
        <v>828</v>
      </c>
      <c r="R3" s="65" t="s">
        <v>829</v>
      </c>
      <c r="S3" s="65" t="s">
        <v>830</v>
      </c>
      <c r="T3" s="65" t="s">
        <v>831</v>
      </c>
      <c r="V3" s="65" t="s">
        <v>828</v>
      </c>
      <c r="W3" s="65" t="s">
        <v>829</v>
      </c>
      <c r="X3" s="65" t="s">
        <v>830</v>
      </c>
      <c r="Y3" s="65" t="s">
        <v>831</v>
      </c>
      <c r="AA3" s="65" t="s">
        <v>828</v>
      </c>
      <c r="AB3" s="65" t="s">
        <v>829</v>
      </c>
      <c r="AC3" s="67" t="s">
        <v>830</v>
      </c>
      <c r="AD3" s="65" t="s">
        <v>831</v>
      </c>
      <c r="AF3" s="65" t="s">
        <v>828</v>
      </c>
      <c r="AG3" s="65" t="s">
        <v>829</v>
      </c>
      <c r="AH3" s="67" t="s">
        <v>830</v>
      </c>
      <c r="AI3" s="65" t="s">
        <v>831</v>
      </c>
      <c r="AK3" s="68" t="s">
        <v>829</v>
      </c>
      <c r="AL3" s="332" t="s">
        <v>832</v>
      </c>
      <c r="AM3" s="333"/>
      <c r="AN3" s="333"/>
      <c r="AO3" s="334"/>
    </row>
    <row r="4" spans="2:41" x14ac:dyDescent="0.25">
      <c r="B4" s="69">
        <v>1</v>
      </c>
      <c r="C4" s="70">
        <v>1000</v>
      </c>
      <c r="D4" s="71"/>
      <c r="E4" s="72"/>
      <c r="G4" s="73">
        <v>1</v>
      </c>
      <c r="H4" s="70">
        <v>600</v>
      </c>
      <c r="I4" s="71"/>
      <c r="J4" s="72"/>
      <c r="L4" s="69">
        <v>1</v>
      </c>
      <c r="M4" s="74">
        <v>360</v>
      </c>
      <c r="N4" s="71"/>
      <c r="O4" s="72"/>
      <c r="Q4" s="69">
        <v>1</v>
      </c>
      <c r="R4" s="74">
        <v>215</v>
      </c>
      <c r="S4" s="71"/>
      <c r="T4" s="72"/>
      <c r="V4" s="69">
        <v>1</v>
      </c>
      <c r="W4" s="74">
        <v>130</v>
      </c>
      <c r="X4" s="71"/>
      <c r="Y4" s="72"/>
      <c r="AA4" s="69">
        <v>1</v>
      </c>
      <c r="AB4" s="74">
        <v>35</v>
      </c>
      <c r="AC4" s="75"/>
      <c r="AD4" s="72"/>
      <c r="AF4" s="69">
        <v>1</v>
      </c>
      <c r="AG4" s="74">
        <v>20</v>
      </c>
      <c r="AH4" s="75"/>
      <c r="AI4" s="72"/>
      <c r="AK4" s="76">
        <v>100</v>
      </c>
      <c r="AL4" s="308" t="s">
        <v>833</v>
      </c>
      <c r="AM4" s="309"/>
      <c r="AN4" s="309"/>
      <c r="AO4" s="310"/>
    </row>
    <row r="5" spans="2:41" x14ac:dyDescent="0.25">
      <c r="B5" s="77">
        <v>2</v>
      </c>
      <c r="C5" s="70">
        <v>600</v>
      </c>
      <c r="D5" s="78">
        <f t="shared" ref="D5:D36" si="0">IF(C5=0,0,IF(C4=0,0,C5/C4))</f>
        <v>0.6</v>
      </c>
      <c r="E5" s="79"/>
      <c r="G5" s="77">
        <v>2</v>
      </c>
      <c r="H5" s="70">
        <f>H4*0.6</f>
        <v>360</v>
      </c>
      <c r="I5" s="78">
        <f t="shared" ref="I5:I68" si="1">IF(H5=0,0,IF(H4=0,0,H5/H4))</f>
        <v>0.6</v>
      </c>
      <c r="J5" s="79"/>
      <c r="L5" s="77">
        <v>2</v>
      </c>
      <c r="M5" s="74">
        <v>215</v>
      </c>
      <c r="N5" s="78">
        <f t="shared" ref="N5:N68" si="2">IF(M5=0,0,IF(M4=0,0,M5/M4))</f>
        <v>0.59722222222222221</v>
      </c>
      <c r="O5" s="79"/>
      <c r="Q5" s="77">
        <v>2</v>
      </c>
      <c r="R5" s="74">
        <v>130</v>
      </c>
      <c r="S5" s="78">
        <f t="shared" ref="S5:S68" si="3">IF(R5=0,0,IF(R4=0,0,R5/R4))</f>
        <v>0.60465116279069764</v>
      </c>
      <c r="T5" s="79"/>
      <c r="V5" s="77">
        <v>2</v>
      </c>
      <c r="W5" s="74">
        <v>90</v>
      </c>
      <c r="X5" s="78">
        <f t="shared" ref="X5:X68" si="4">IF(W5=0,0,IF(W4=0,0,W5/W4))</f>
        <v>0.69230769230769229</v>
      </c>
      <c r="Y5" s="79"/>
      <c r="AA5" s="77">
        <v>2</v>
      </c>
      <c r="AB5" s="74">
        <v>25</v>
      </c>
      <c r="AC5" s="80">
        <f t="shared" ref="AC5:AC68" si="5">IF(AB5=0,0,IF(AB4=0,0,AB5/AB4))</f>
        <v>0.7142857142857143</v>
      </c>
      <c r="AD5" s="79"/>
      <c r="AF5" s="77">
        <v>2</v>
      </c>
      <c r="AG5" s="74">
        <f>AG4*0.8</f>
        <v>16</v>
      </c>
      <c r="AH5" s="80">
        <f t="shared" ref="AH5:AH68" si="6">IF(AG5=0,0,IF(AG4=0,0,AG5/AG4))</f>
        <v>0.8</v>
      </c>
      <c r="AI5" s="79"/>
      <c r="AK5" s="76">
        <v>200</v>
      </c>
      <c r="AL5" s="308" t="s">
        <v>834</v>
      </c>
      <c r="AM5" s="309"/>
      <c r="AN5" s="309"/>
      <c r="AO5" s="310"/>
    </row>
    <row r="6" spans="2:41" x14ac:dyDescent="0.25">
      <c r="B6" s="77">
        <v>3</v>
      </c>
      <c r="C6" s="70">
        <v>420</v>
      </c>
      <c r="D6" s="81">
        <f t="shared" si="0"/>
        <v>0.7</v>
      </c>
      <c r="E6" s="82">
        <f>C6/C4</f>
        <v>0.42</v>
      </c>
      <c r="G6" s="77">
        <v>3</v>
      </c>
      <c r="H6" s="70">
        <v>250</v>
      </c>
      <c r="I6" s="81">
        <f t="shared" si="1"/>
        <v>0.69444444444444442</v>
      </c>
      <c r="J6" s="82"/>
      <c r="L6" s="77">
        <v>3</v>
      </c>
      <c r="M6" s="74">
        <v>150</v>
      </c>
      <c r="N6" s="81">
        <f t="shared" si="2"/>
        <v>0.69767441860465118</v>
      </c>
      <c r="O6" s="82"/>
      <c r="Q6" s="77">
        <v>3</v>
      </c>
      <c r="R6" s="74">
        <v>90</v>
      </c>
      <c r="S6" s="81">
        <f t="shared" si="3"/>
        <v>0.69230769230769229</v>
      </c>
      <c r="T6" s="82"/>
      <c r="V6" s="77">
        <v>3</v>
      </c>
      <c r="W6" s="74">
        <v>77</v>
      </c>
      <c r="X6" s="81">
        <f t="shared" si="4"/>
        <v>0.85555555555555551</v>
      </c>
      <c r="Y6" s="82"/>
      <c r="AA6" s="77">
        <v>3</v>
      </c>
      <c r="AB6" s="74">
        <v>21</v>
      </c>
      <c r="AC6" s="80">
        <f t="shared" si="5"/>
        <v>0.84</v>
      </c>
      <c r="AD6" s="82"/>
      <c r="AF6" s="77">
        <v>3</v>
      </c>
      <c r="AG6" s="74">
        <v>13</v>
      </c>
      <c r="AH6" s="80">
        <f t="shared" si="6"/>
        <v>0.8125</v>
      </c>
      <c r="AI6" s="82"/>
      <c r="AK6" s="76">
        <v>250</v>
      </c>
      <c r="AL6" s="308" t="s">
        <v>835</v>
      </c>
      <c r="AM6" s="309"/>
      <c r="AN6" s="309"/>
      <c r="AO6" s="310"/>
    </row>
    <row r="7" spans="2:41" x14ac:dyDescent="0.25">
      <c r="B7" s="77">
        <v>4</v>
      </c>
      <c r="C7" s="70">
        <v>360</v>
      </c>
      <c r="D7" s="78">
        <f t="shared" si="0"/>
        <v>0.8571428571428571</v>
      </c>
      <c r="E7" s="83">
        <f>IF(C5=0,0,IF(C7=0,0,C7/C5))</f>
        <v>0.6</v>
      </c>
      <c r="G7" s="77">
        <v>4</v>
      </c>
      <c r="H7" s="70">
        <v>215</v>
      </c>
      <c r="I7" s="78">
        <f t="shared" si="1"/>
        <v>0.86</v>
      </c>
      <c r="J7" s="83">
        <f>IF(H5=0,0,IF(H7=0,0,H7/H5))</f>
        <v>0.59722222222222221</v>
      </c>
      <c r="L7" s="77">
        <v>4</v>
      </c>
      <c r="M7" s="74">
        <v>130</v>
      </c>
      <c r="N7" s="78">
        <f t="shared" si="2"/>
        <v>0.8666666666666667</v>
      </c>
      <c r="O7" s="83">
        <f>IF(M5=0,0,IF(M7=0,0,M7/M5))</f>
        <v>0.60465116279069764</v>
      </c>
      <c r="Q7" s="77">
        <v>4</v>
      </c>
      <c r="R7" s="74">
        <v>77</v>
      </c>
      <c r="S7" s="78">
        <f t="shared" si="3"/>
        <v>0.85555555555555551</v>
      </c>
      <c r="T7" s="83">
        <f>IF(R5=0,0,IF(R7=0,0,R7/R5))</f>
        <v>0.59230769230769231</v>
      </c>
      <c r="V7" s="77">
        <v>4</v>
      </c>
      <c r="W7" s="74">
        <v>55</v>
      </c>
      <c r="X7" s="78">
        <f t="shared" si="4"/>
        <v>0.7142857142857143</v>
      </c>
      <c r="Y7" s="83">
        <f>IF(W5=0,0,IF(W7=0,0,W7/W5))</f>
        <v>0.61111111111111116</v>
      </c>
      <c r="AA7" s="77">
        <v>4</v>
      </c>
      <c r="AB7" s="74">
        <v>15</v>
      </c>
      <c r="AC7" s="80">
        <f t="shared" si="5"/>
        <v>0.7142857142857143</v>
      </c>
      <c r="AD7" s="83">
        <f>IF(AB5=0,0,IF(AB7=0,0,AB7/AB5))</f>
        <v>0.6</v>
      </c>
      <c r="AF7" s="77">
        <v>4</v>
      </c>
      <c r="AG7" s="74">
        <v>11</v>
      </c>
      <c r="AH7" s="80">
        <f t="shared" si="6"/>
        <v>0.84615384615384615</v>
      </c>
      <c r="AI7" s="83"/>
    </row>
    <row r="8" spans="2:41" x14ac:dyDescent="0.25">
      <c r="B8" s="77">
        <v>5</v>
      </c>
      <c r="C8" s="70">
        <v>250</v>
      </c>
      <c r="D8" s="81">
        <f t="shared" si="0"/>
        <v>0.69444444444444442</v>
      </c>
      <c r="E8" s="84"/>
      <c r="G8" s="77">
        <v>5</v>
      </c>
      <c r="H8" s="70">
        <v>150</v>
      </c>
      <c r="I8" s="81">
        <f t="shared" si="1"/>
        <v>0.69767441860465118</v>
      </c>
      <c r="J8" s="84"/>
      <c r="L8" s="77">
        <v>5</v>
      </c>
      <c r="M8" s="74">
        <v>90</v>
      </c>
      <c r="N8" s="81">
        <f t="shared" si="2"/>
        <v>0.69230769230769229</v>
      </c>
      <c r="O8" s="84"/>
      <c r="Q8" s="77">
        <v>5</v>
      </c>
      <c r="R8" s="74">
        <v>55</v>
      </c>
      <c r="S8" s="81">
        <f t="shared" si="3"/>
        <v>0.7142857142857143</v>
      </c>
      <c r="T8" s="84"/>
      <c r="V8" s="77">
        <v>5</v>
      </c>
      <c r="W8" s="74">
        <v>45</v>
      </c>
      <c r="X8" s="81">
        <f t="shared" si="4"/>
        <v>0.81818181818181823</v>
      </c>
      <c r="Y8" s="84"/>
      <c r="AA8" s="77">
        <v>5</v>
      </c>
      <c r="AB8" s="74">
        <v>12</v>
      </c>
      <c r="AC8" s="80">
        <f t="shared" si="5"/>
        <v>0.8</v>
      </c>
      <c r="AD8" s="84"/>
      <c r="AF8" s="77">
        <v>5</v>
      </c>
      <c r="AG8" s="74">
        <v>9</v>
      </c>
      <c r="AH8" s="80">
        <f t="shared" si="6"/>
        <v>0.81818181818181823</v>
      </c>
      <c r="AI8" s="84"/>
    </row>
    <row r="9" spans="2:41" x14ac:dyDescent="0.25">
      <c r="B9" s="77">
        <v>6</v>
      </c>
      <c r="C9" s="70">
        <v>215</v>
      </c>
      <c r="D9" s="81">
        <f t="shared" si="0"/>
        <v>0.86</v>
      </c>
      <c r="E9" s="82">
        <f>IF(C7=0,0,IF(C9=0,0,C9/C7))</f>
        <v>0.59722222222222221</v>
      </c>
      <c r="G9" s="77">
        <v>6</v>
      </c>
      <c r="H9" s="70">
        <v>130</v>
      </c>
      <c r="I9" s="81">
        <f t="shared" si="1"/>
        <v>0.8666666666666667</v>
      </c>
      <c r="J9" s="82">
        <f>IF(H7=0,0,IF(H9=0,0,H9/H7))</f>
        <v>0.60465116279069764</v>
      </c>
      <c r="L9" s="77">
        <v>6</v>
      </c>
      <c r="M9" s="74">
        <f>M7*0.6</f>
        <v>78</v>
      </c>
      <c r="N9" s="81">
        <f t="shared" si="2"/>
        <v>0.8666666666666667</v>
      </c>
      <c r="O9" s="82">
        <f>IF(M7=0,0,IF(M9=0,0,M9/M7))</f>
        <v>0.6</v>
      </c>
      <c r="Q9" s="77">
        <v>6</v>
      </c>
      <c r="R9" s="74">
        <v>45</v>
      </c>
      <c r="S9" s="81">
        <f t="shared" si="3"/>
        <v>0.81818181818181823</v>
      </c>
      <c r="T9" s="82">
        <f>IF(R7=0,0,IF(R9=0,0,R9/R7))</f>
        <v>0.58441558441558439</v>
      </c>
      <c r="V9" s="77">
        <v>6</v>
      </c>
      <c r="W9" s="74">
        <v>40</v>
      </c>
      <c r="X9" s="81">
        <f t="shared" si="4"/>
        <v>0.88888888888888884</v>
      </c>
      <c r="Y9" s="82">
        <f>IF(W7=0,0,IF(W9=0,0,W9/W7))</f>
        <v>0.72727272727272729</v>
      </c>
      <c r="AA9" s="77">
        <v>6</v>
      </c>
      <c r="AB9" s="74">
        <v>11</v>
      </c>
      <c r="AC9" s="80">
        <f t="shared" si="5"/>
        <v>0.91666666666666663</v>
      </c>
      <c r="AD9" s="82">
        <f>IF(AB7=0,0,IF(AB9=0,0,AB9/AB7))</f>
        <v>0.73333333333333328</v>
      </c>
      <c r="AF9" s="77">
        <v>6</v>
      </c>
      <c r="AG9" s="74">
        <v>8</v>
      </c>
      <c r="AH9" s="80">
        <f t="shared" si="6"/>
        <v>0.88888888888888884</v>
      </c>
      <c r="AI9" s="82"/>
    </row>
    <row r="10" spans="2:41" x14ac:dyDescent="0.25">
      <c r="B10" s="77">
        <v>7</v>
      </c>
      <c r="C10" s="70">
        <v>200</v>
      </c>
      <c r="D10" s="78">
        <f t="shared" si="0"/>
        <v>0.93023255813953487</v>
      </c>
      <c r="E10" s="72"/>
      <c r="G10" s="77">
        <v>7</v>
      </c>
      <c r="H10" s="70">
        <v>110</v>
      </c>
      <c r="I10" s="78">
        <f t="shared" si="1"/>
        <v>0.84615384615384615</v>
      </c>
      <c r="J10" s="72"/>
      <c r="L10" s="77">
        <v>7</v>
      </c>
      <c r="M10" s="74">
        <f>M7*0.5</f>
        <v>65</v>
      </c>
      <c r="N10" s="78">
        <f t="shared" si="2"/>
        <v>0.83333333333333337</v>
      </c>
      <c r="O10" s="72"/>
      <c r="Q10" s="77">
        <v>7</v>
      </c>
      <c r="R10" s="74">
        <v>40</v>
      </c>
      <c r="S10" s="78">
        <f t="shared" si="3"/>
        <v>0.88888888888888884</v>
      </c>
      <c r="T10" s="72"/>
      <c r="V10" s="77">
        <v>7</v>
      </c>
      <c r="W10" s="74">
        <v>35</v>
      </c>
      <c r="X10" s="78">
        <f t="shared" si="4"/>
        <v>0.875</v>
      </c>
      <c r="Y10" s="72"/>
      <c r="AA10" s="77">
        <v>7</v>
      </c>
      <c r="AB10" s="74">
        <v>10</v>
      </c>
      <c r="AC10" s="80">
        <f t="shared" si="5"/>
        <v>0.90909090909090906</v>
      </c>
      <c r="AD10" s="72"/>
      <c r="AF10" s="77">
        <v>7</v>
      </c>
      <c r="AG10" s="74">
        <v>7</v>
      </c>
      <c r="AH10" s="80">
        <f t="shared" si="6"/>
        <v>0.875</v>
      </c>
      <c r="AI10" s="72"/>
    </row>
    <row r="11" spans="2:41" x14ac:dyDescent="0.25">
      <c r="B11" s="77">
        <v>8</v>
      </c>
      <c r="C11" s="70">
        <v>180</v>
      </c>
      <c r="D11" s="78">
        <f t="shared" si="0"/>
        <v>0.9</v>
      </c>
      <c r="E11" s="83">
        <f>IF(C7=0,0,IF(C11=0,0,C11/C7))</f>
        <v>0.5</v>
      </c>
      <c r="G11" s="77">
        <v>8</v>
      </c>
      <c r="H11" s="70">
        <f>H10</f>
        <v>110</v>
      </c>
      <c r="I11" s="78">
        <f t="shared" si="1"/>
        <v>1</v>
      </c>
      <c r="J11" s="83">
        <f>IF(H7=0,0,IF(H11=0,0,H11/H7))</f>
        <v>0.51162790697674421</v>
      </c>
      <c r="L11" s="77">
        <v>8</v>
      </c>
      <c r="M11" s="74">
        <f>M10</f>
        <v>65</v>
      </c>
      <c r="N11" s="78">
        <f t="shared" si="2"/>
        <v>1</v>
      </c>
      <c r="O11" s="83">
        <f>IF(M7=0,0,IF(M11=0,0,M11/M7))</f>
        <v>0.5</v>
      </c>
      <c r="Q11" s="77">
        <v>8</v>
      </c>
      <c r="R11" s="74">
        <v>38</v>
      </c>
      <c r="S11" s="78">
        <f t="shared" si="3"/>
        <v>0.95</v>
      </c>
      <c r="T11" s="83">
        <f>IF(R7=0,0,IF(R11=0,0,R11/R7))</f>
        <v>0.4935064935064935</v>
      </c>
      <c r="V11" s="77">
        <v>8</v>
      </c>
      <c r="W11" s="74">
        <v>30</v>
      </c>
      <c r="X11" s="78">
        <f t="shared" si="4"/>
        <v>0.8571428571428571</v>
      </c>
      <c r="Y11" s="83">
        <f>IF(W7=0,0,IF(W11=0,0,W11/W7))</f>
        <v>0.54545454545454541</v>
      </c>
      <c r="AA11" s="77">
        <v>8</v>
      </c>
      <c r="AB11" s="74">
        <v>10</v>
      </c>
      <c r="AC11" s="80">
        <f t="shared" si="5"/>
        <v>1</v>
      </c>
      <c r="AD11" s="83">
        <f>IF(AB7=0,0,IF(AB11=0,0,AB11/AB7))</f>
        <v>0.66666666666666663</v>
      </c>
      <c r="AF11" s="77">
        <v>8</v>
      </c>
      <c r="AG11" s="74">
        <v>7</v>
      </c>
      <c r="AH11" s="80">
        <f t="shared" si="6"/>
        <v>1</v>
      </c>
      <c r="AI11" s="83"/>
    </row>
    <row r="12" spans="2:41" x14ac:dyDescent="0.25">
      <c r="B12" s="77">
        <v>9</v>
      </c>
      <c r="C12" s="70">
        <v>145</v>
      </c>
      <c r="D12" s="81">
        <f t="shared" si="0"/>
        <v>0.80555555555555558</v>
      </c>
      <c r="E12" s="84"/>
      <c r="G12" s="77">
        <v>9</v>
      </c>
      <c r="H12" s="70">
        <v>90</v>
      </c>
      <c r="I12" s="81">
        <f t="shared" si="1"/>
        <v>0.81818181818181823</v>
      </c>
      <c r="J12" s="84"/>
      <c r="L12" s="77">
        <v>9</v>
      </c>
      <c r="M12" s="74">
        <v>50</v>
      </c>
      <c r="N12" s="81">
        <f t="shared" si="2"/>
        <v>0.76923076923076927</v>
      </c>
      <c r="O12" s="84"/>
      <c r="Q12" s="77">
        <v>9</v>
      </c>
      <c r="R12" s="74">
        <v>30</v>
      </c>
      <c r="S12" s="81">
        <f t="shared" si="3"/>
        <v>0.78947368421052633</v>
      </c>
      <c r="T12" s="84"/>
      <c r="V12" s="77">
        <v>9</v>
      </c>
      <c r="W12" s="74">
        <v>28</v>
      </c>
      <c r="X12" s="81">
        <f t="shared" si="4"/>
        <v>0.93333333333333335</v>
      </c>
      <c r="Y12" s="84"/>
      <c r="AA12" s="77">
        <v>9</v>
      </c>
      <c r="AB12" s="74">
        <v>10</v>
      </c>
      <c r="AC12" s="80">
        <f t="shared" si="5"/>
        <v>1</v>
      </c>
      <c r="AD12" s="84"/>
      <c r="AF12" s="77">
        <v>9</v>
      </c>
      <c r="AG12" s="74">
        <v>7</v>
      </c>
      <c r="AH12" s="80">
        <f t="shared" si="6"/>
        <v>1</v>
      </c>
      <c r="AI12" s="84"/>
    </row>
    <row r="13" spans="2:41" x14ac:dyDescent="0.25">
      <c r="B13" s="77">
        <v>10</v>
      </c>
      <c r="C13" s="70">
        <v>125</v>
      </c>
      <c r="D13" s="81">
        <f t="shared" si="0"/>
        <v>0.86206896551724133</v>
      </c>
      <c r="E13" s="85">
        <f>IF(C11=0,0,IF(C13=0,0,C13/C11))</f>
        <v>0.69444444444444442</v>
      </c>
      <c r="G13" s="77">
        <v>10</v>
      </c>
      <c r="H13" s="70">
        <v>75</v>
      </c>
      <c r="I13" s="81">
        <f t="shared" si="1"/>
        <v>0.83333333333333337</v>
      </c>
      <c r="J13" s="85">
        <f>IF(H11=0,0,IF(H13=0,0,H13/H11))</f>
        <v>0.68181818181818177</v>
      </c>
      <c r="L13" s="77">
        <v>10</v>
      </c>
      <c r="M13" s="74">
        <v>45</v>
      </c>
      <c r="N13" s="81">
        <f t="shared" si="2"/>
        <v>0.9</v>
      </c>
      <c r="O13" s="85">
        <f>IF(M11=0,0,IF(M13=0,0,M13/M11))</f>
        <v>0.69230769230769229</v>
      </c>
      <c r="Q13" s="77">
        <v>10</v>
      </c>
      <c r="R13" s="74">
        <v>27</v>
      </c>
      <c r="S13" s="81">
        <f t="shared" si="3"/>
        <v>0.9</v>
      </c>
      <c r="T13" s="85">
        <f>IF(R11=0,0,IF(R13=0,0,R13/R11))</f>
        <v>0.71052631578947367</v>
      </c>
      <c r="V13" s="77">
        <v>10</v>
      </c>
      <c r="W13" s="74">
        <v>25</v>
      </c>
      <c r="X13" s="81">
        <f t="shared" si="4"/>
        <v>0.8928571428571429</v>
      </c>
      <c r="Y13" s="85">
        <f>IF(W11=0,0,IF(W13=0,0,W13/W11))</f>
        <v>0.83333333333333337</v>
      </c>
      <c r="AA13" s="77">
        <v>10</v>
      </c>
      <c r="AB13" s="74">
        <v>9</v>
      </c>
      <c r="AC13" s="80">
        <f t="shared" si="5"/>
        <v>0.9</v>
      </c>
      <c r="AD13" s="85">
        <f>IF(AB11=0,0,IF(AB13=0,0,AB13/AB11))</f>
        <v>0.9</v>
      </c>
      <c r="AF13" s="77">
        <v>10</v>
      </c>
      <c r="AG13" s="74">
        <v>6</v>
      </c>
      <c r="AH13" s="80">
        <f t="shared" si="6"/>
        <v>0.8571428571428571</v>
      </c>
      <c r="AI13" s="85"/>
    </row>
    <row r="14" spans="2:41" x14ac:dyDescent="0.25">
      <c r="B14" s="77">
        <v>11</v>
      </c>
      <c r="C14" s="70">
        <v>117</v>
      </c>
      <c r="D14" s="78">
        <f t="shared" si="0"/>
        <v>0.93600000000000005</v>
      </c>
      <c r="E14" s="72"/>
      <c r="G14" s="77">
        <v>11</v>
      </c>
      <c r="H14" s="70">
        <v>65</v>
      </c>
      <c r="I14" s="78">
        <f t="shared" si="1"/>
        <v>0.8666666666666667</v>
      </c>
      <c r="J14" s="72"/>
      <c r="L14" s="77">
        <v>11</v>
      </c>
      <c r="M14" s="74">
        <v>40</v>
      </c>
      <c r="N14" s="78">
        <f t="shared" si="2"/>
        <v>0.88888888888888884</v>
      </c>
      <c r="O14" s="72"/>
      <c r="Q14" s="77">
        <v>11</v>
      </c>
      <c r="R14" s="74">
        <v>25</v>
      </c>
      <c r="S14" s="78">
        <f t="shared" si="3"/>
        <v>0.92592592592592593</v>
      </c>
      <c r="T14" s="72"/>
      <c r="V14" s="77">
        <v>11</v>
      </c>
      <c r="W14" s="74">
        <v>23</v>
      </c>
      <c r="X14" s="78">
        <f t="shared" si="4"/>
        <v>0.92</v>
      </c>
      <c r="Y14" s="72"/>
      <c r="AA14" s="77">
        <v>11</v>
      </c>
      <c r="AB14" s="74">
        <v>8</v>
      </c>
      <c r="AC14" s="80">
        <f t="shared" si="5"/>
        <v>0.88888888888888884</v>
      </c>
      <c r="AD14" s="72"/>
      <c r="AF14" s="77">
        <v>11</v>
      </c>
      <c r="AG14" s="74">
        <v>5</v>
      </c>
      <c r="AH14" s="80">
        <f t="shared" si="6"/>
        <v>0.83333333333333337</v>
      </c>
      <c r="AI14" s="72"/>
    </row>
    <row r="15" spans="2:41" x14ac:dyDescent="0.25">
      <c r="B15" s="77">
        <v>12</v>
      </c>
      <c r="C15" s="70">
        <v>110</v>
      </c>
      <c r="D15" s="78">
        <f t="shared" si="0"/>
        <v>0.94017094017094016</v>
      </c>
      <c r="E15" s="83">
        <f>C14/C11</f>
        <v>0.65</v>
      </c>
      <c r="G15" s="77">
        <v>12</v>
      </c>
      <c r="H15" s="70">
        <f>H14</f>
        <v>65</v>
      </c>
      <c r="I15" s="78">
        <f t="shared" si="1"/>
        <v>1</v>
      </c>
      <c r="J15" s="83">
        <f>H15/H11</f>
        <v>0.59090909090909094</v>
      </c>
      <c r="L15" s="77">
        <v>12</v>
      </c>
      <c r="M15" s="74">
        <f>M14</f>
        <v>40</v>
      </c>
      <c r="N15" s="78">
        <f t="shared" si="2"/>
        <v>1</v>
      </c>
      <c r="O15" s="83">
        <f>M14/M11</f>
        <v>0.61538461538461542</v>
      </c>
      <c r="Q15" s="77">
        <v>12</v>
      </c>
      <c r="R15" s="74">
        <v>23</v>
      </c>
      <c r="S15" s="78">
        <f t="shared" si="3"/>
        <v>0.92</v>
      </c>
      <c r="T15" s="83">
        <f>R14/R11</f>
        <v>0.65789473684210531</v>
      </c>
      <c r="V15" s="77">
        <v>12</v>
      </c>
      <c r="W15" s="74">
        <v>22</v>
      </c>
      <c r="X15" s="78">
        <f t="shared" si="4"/>
        <v>0.95652173913043481</v>
      </c>
      <c r="Y15" s="83">
        <f>W14/W11</f>
        <v>0.76666666666666672</v>
      </c>
      <c r="AA15" s="77">
        <v>12</v>
      </c>
      <c r="AB15" s="74">
        <v>8</v>
      </c>
      <c r="AC15" s="80">
        <f t="shared" si="5"/>
        <v>1</v>
      </c>
      <c r="AD15" s="83">
        <f>AB14/AB11</f>
        <v>0.8</v>
      </c>
      <c r="AF15" s="77">
        <v>12</v>
      </c>
      <c r="AG15" s="74">
        <v>5</v>
      </c>
      <c r="AH15" s="80">
        <f t="shared" si="6"/>
        <v>1</v>
      </c>
      <c r="AI15" s="83"/>
    </row>
    <row r="16" spans="2:41" x14ac:dyDescent="0.25">
      <c r="B16" s="77">
        <v>13</v>
      </c>
      <c r="C16" s="70">
        <v>100</v>
      </c>
      <c r="D16" s="78">
        <f t="shared" si="0"/>
        <v>0.90909090909090906</v>
      </c>
      <c r="E16" s="72"/>
      <c r="G16" s="77">
        <v>13</v>
      </c>
      <c r="H16" s="70">
        <f>H11*0.5</f>
        <v>55</v>
      </c>
      <c r="I16" s="78">
        <f t="shared" si="1"/>
        <v>0.84615384615384615</v>
      </c>
      <c r="J16" s="72"/>
      <c r="L16" s="77">
        <v>13</v>
      </c>
      <c r="M16" s="74">
        <v>32</v>
      </c>
      <c r="N16" s="78">
        <f t="shared" si="2"/>
        <v>0.8</v>
      </c>
      <c r="O16" s="72"/>
      <c r="Q16" s="77">
        <v>13</v>
      </c>
      <c r="R16" s="74">
        <v>22</v>
      </c>
      <c r="S16" s="78">
        <f t="shared" si="3"/>
        <v>0.95652173913043481</v>
      </c>
      <c r="T16" s="72"/>
      <c r="V16" s="77">
        <v>13</v>
      </c>
      <c r="W16" s="74">
        <v>21</v>
      </c>
      <c r="X16" s="78">
        <f t="shared" si="4"/>
        <v>0.95454545454545459</v>
      </c>
      <c r="Y16" s="72"/>
      <c r="AA16" s="77">
        <v>13</v>
      </c>
      <c r="AB16" s="74">
        <v>7</v>
      </c>
      <c r="AC16" s="80">
        <f t="shared" si="5"/>
        <v>0.875</v>
      </c>
      <c r="AD16" s="72"/>
      <c r="AF16" s="77">
        <v>13</v>
      </c>
      <c r="AG16" s="74">
        <v>4</v>
      </c>
      <c r="AH16" s="80">
        <f t="shared" si="6"/>
        <v>0.8</v>
      </c>
      <c r="AI16" s="72"/>
    </row>
    <row r="17" spans="2:35" x14ac:dyDescent="0.25">
      <c r="B17" s="77">
        <v>14</v>
      </c>
      <c r="C17" s="70">
        <v>95</v>
      </c>
      <c r="D17" s="78">
        <f t="shared" si="0"/>
        <v>0.95</v>
      </c>
      <c r="E17" s="72"/>
      <c r="G17" s="77">
        <v>14</v>
      </c>
      <c r="H17" s="70">
        <f>H16</f>
        <v>55</v>
      </c>
      <c r="I17" s="78">
        <f t="shared" si="1"/>
        <v>1</v>
      </c>
      <c r="J17" s="72"/>
      <c r="L17" s="77">
        <v>14</v>
      </c>
      <c r="M17" s="74">
        <f>M16</f>
        <v>32</v>
      </c>
      <c r="N17" s="78">
        <f t="shared" si="2"/>
        <v>1</v>
      </c>
      <c r="O17" s="72"/>
      <c r="Q17" s="77">
        <v>14</v>
      </c>
      <c r="R17" s="74">
        <v>21</v>
      </c>
      <c r="S17" s="78">
        <f t="shared" si="3"/>
        <v>0.95454545454545459</v>
      </c>
      <c r="T17" s="72"/>
      <c r="V17" s="77">
        <v>14</v>
      </c>
      <c r="W17" s="74">
        <v>20</v>
      </c>
      <c r="X17" s="78">
        <f t="shared" si="4"/>
        <v>0.95238095238095233</v>
      </c>
      <c r="Y17" s="72"/>
      <c r="AA17" s="77">
        <v>14</v>
      </c>
      <c r="AB17" s="74">
        <v>7</v>
      </c>
      <c r="AC17" s="80">
        <f t="shared" si="5"/>
        <v>1</v>
      </c>
      <c r="AD17" s="72"/>
      <c r="AF17" s="77">
        <v>14</v>
      </c>
      <c r="AG17" s="74">
        <v>4</v>
      </c>
      <c r="AH17" s="80">
        <f t="shared" si="6"/>
        <v>1</v>
      </c>
      <c r="AI17" s="72"/>
    </row>
    <row r="18" spans="2:35" x14ac:dyDescent="0.25">
      <c r="B18" s="77">
        <v>15</v>
      </c>
      <c r="C18" s="70">
        <v>95</v>
      </c>
      <c r="D18" s="78">
        <f t="shared" si="0"/>
        <v>1</v>
      </c>
      <c r="E18" s="72"/>
      <c r="G18" s="77">
        <v>15</v>
      </c>
      <c r="H18" s="70">
        <f>H17</f>
        <v>55</v>
      </c>
      <c r="I18" s="78">
        <f t="shared" si="1"/>
        <v>1</v>
      </c>
      <c r="J18" s="72"/>
      <c r="L18" s="77">
        <v>15</v>
      </c>
      <c r="M18" s="74">
        <f>M17</f>
        <v>32</v>
      </c>
      <c r="N18" s="78">
        <f t="shared" si="2"/>
        <v>1</v>
      </c>
      <c r="O18" s="72"/>
      <c r="Q18" s="77">
        <v>15</v>
      </c>
      <c r="R18" s="74">
        <v>20</v>
      </c>
      <c r="S18" s="78">
        <f t="shared" si="3"/>
        <v>0.95238095238095233</v>
      </c>
      <c r="T18" s="72"/>
      <c r="V18" s="77">
        <v>15</v>
      </c>
      <c r="W18" s="74">
        <v>19</v>
      </c>
      <c r="X18" s="78">
        <f t="shared" si="4"/>
        <v>0.95</v>
      </c>
      <c r="Y18" s="72"/>
      <c r="AA18" s="77">
        <v>15</v>
      </c>
      <c r="AB18" s="74">
        <v>7</v>
      </c>
      <c r="AC18" s="80">
        <f t="shared" si="5"/>
        <v>1</v>
      </c>
      <c r="AD18" s="72"/>
      <c r="AF18" s="77">
        <v>15</v>
      </c>
      <c r="AG18" s="74">
        <v>4</v>
      </c>
      <c r="AH18" s="80">
        <f t="shared" si="6"/>
        <v>1</v>
      </c>
      <c r="AI18" s="72"/>
    </row>
    <row r="19" spans="2:35" x14ac:dyDescent="0.25">
      <c r="B19" s="77">
        <v>16</v>
      </c>
      <c r="C19" s="70">
        <v>90</v>
      </c>
      <c r="D19" s="78">
        <f t="shared" si="0"/>
        <v>0.94736842105263153</v>
      </c>
      <c r="E19" s="83">
        <f>IF(C11=0,0,IF(C19=0,0,C19/C11))</f>
        <v>0.5</v>
      </c>
      <c r="G19" s="77">
        <v>16</v>
      </c>
      <c r="H19" s="70">
        <f>H18</f>
        <v>55</v>
      </c>
      <c r="I19" s="78">
        <f t="shared" si="1"/>
        <v>1</v>
      </c>
      <c r="J19" s="83">
        <f>IF(H11=0,0,IF(H19=0,0,H19/H11))</f>
        <v>0.5</v>
      </c>
      <c r="L19" s="77">
        <v>16</v>
      </c>
      <c r="M19" s="74">
        <f>M18</f>
        <v>32</v>
      </c>
      <c r="N19" s="78">
        <f t="shared" si="2"/>
        <v>1</v>
      </c>
      <c r="O19" s="83">
        <f>IF(M11=0,0,IF(M19=0,0,M19/M11))</f>
        <v>0.49230769230769234</v>
      </c>
      <c r="Q19" s="77">
        <v>16</v>
      </c>
      <c r="R19" s="74">
        <v>19</v>
      </c>
      <c r="S19" s="78">
        <f t="shared" si="3"/>
        <v>0.95</v>
      </c>
      <c r="T19" s="83">
        <f>IF(R11=0,0,IF(R19=0,0,R19/R11))</f>
        <v>0.5</v>
      </c>
      <c r="V19" s="77">
        <v>16</v>
      </c>
      <c r="W19" s="74">
        <v>17</v>
      </c>
      <c r="X19" s="78">
        <f t="shared" si="4"/>
        <v>0.89473684210526316</v>
      </c>
      <c r="Y19" s="83">
        <f>IF(W11=0,0,IF(W19=0,0,W19/W11))</f>
        <v>0.56666666666666665</v>
      </c>
      <c r="AA19" s="77">
        <v>16</v>
      </c>
      <c r="AB19" s="74">
        <v>7</v>
      </c>
      <c r="AC19" s="80">
        <f t="shared" si="5"/>
        <v>1</v>
      </c>
      <c r="AD19" s="83">
        <f>IF(AB11=0,0,IF(AB19=0,0,AB19/AB11))</f>
        <v>0.7</v>
      </c>
      <c r="AF19" s="77">
        <v>16</v>
      </c>
      <c r="AG19" s="74">
        <v>4</v>
      </c>
      <c r="AH19" s="80">
        <f t="shared" si="6"/>
        <v>1</v>
      </c>
      <c r="AI19" s="83"/>
    </row>
    <row r="20" spans="2:35" x14ac:dyDescent="0.25">
      <c r="B20" s="86">
        <v>17</v>
      </c>
      <c r="C20" s="70">
        <v>85</v>
      </c>
      <c r="D20" s="81">
        <f t="shared" si="0"/>
        <v>0.94444444444444442</v>
      </c>
      <c r="E20" s="87" t="s">
        <v>836</v>
      </c>
      <c r="G20" s="86">
        <v>17</v>
      </c>
      <c r="H20" s="70">
        <v>50</v>
      </c>
      <c r="I20" s="81">
        <f t="shared" si="1"/>
        <v>0.90909090909090906</v>
      </c>
      <c r="J20" s="87" t="s">
        <v>836</v>
      </c>
      <c r="L20" s="86">
        <v>17</v>
      </c>
      <c r="M20" s="74">
        <v>29</v>
      </c>
      <c r="N20" s="81">
        <f t="shared" si="2"/>
        <v>0.90625</v>
      </c>
      <c r="O20" s="87" t="s">
        <v>836</v>
      </c>
      <c r="Q20" s="86">
        <v>17</v>
      </c>
      <c r="R20" s="74">
        <v>17</v>
      </c>
      <c r="S20" s="81">
        <f t="shared" si="3"/>
        <v>0.89473684210526316</v>
      </c>
      <c r="T20" s="87" t="s">
        <v>836</v>
      </c>
      <c r="V20" s="86">
        <v>17</v>
      </c>
      <c r="W20" s="74">
        <v>16</v>
      </c>
      <c r="X20" s="81">
        <f t="shared" si="4"/>
        <v>0.94117647058823528</v>
      </c>
      <c r="Y20" s="87" t="s">
        <v>836</v>
      </c>
      <c r="AA20" s="86">
        <v>17</v>
      </c>
      <c r="AB20" s="74">
        <v>6</v>
      </c>
      <c r="AC20" s="80">
        <f t="shared" si="5"/>
        <v>0.8571428571428571</v>
      </c>
      <c r="AD20" s="87" t="s">
        <v>836</v>
      </c>
      <c r="AF20" s="86">
        <v>17</v>
      </c>
      <c r="AG20" s="74">
        <v>4</v>
      </c>
      <c r="AH20" s="80">
        <f t="shared" si="6"/>
        <v>1</v>
      </c>
      <c r="AI20" s="87"/>
    </row>
    <row r="21" spans="2:35" x14ac:dyDescent="0.25">
      <c r="B21" s="77">
        <v>18</v>
      </c>
      <c r="C21" s="70">
        <v>70</v>
      </c>
      <c r="D21" s="78">
        <f t="shared" si="0"/>
        <v>0.82352941176470584</v>
      </c>
      <c r="E21" s="83">
        <f>C21/C19</f>
        <v>0.77777777777777779</v>
      </c>
      <c r="G21" s="77">
        <v>18</v>
      </c>
      <c r="H21" s="70">
        <v>38</v>
      </c>
      <c r="I21" s="78">
        <f t="shared" si="1"/>
        <v>0.76</v>
      </c>
      <c r="J21" s="83">
        <f>H21/H19</f>
        <v>0.69090909090909092</v>
      </c>
      <c r="L21" s="77">
        <v>18</v>
      </c>
      <c r="M21" s="74">
        <v>22</v>
      </c>
      <c r="N21" s="78">
        <f t="shared" si="2"/>
        <v>0.75862068965517238</v>
      </c>
      <c r="O21" s="83">
        <f>M21/M19</f>
        <v>0.6875</v>
      </c>
      <c r="Q21" s="77">
        <v>18</v>
      </c>
      <c r="R21" s="74">
        <v>15</v>
      </c>
      <c r="S21" s="78">
        <f t="shared" si="3"/>
        <v>0.88235294117647056</v>
      </c>
      <c r="T21" s="83">
        <f>R21/R19</f>
        <v>0.78947368421052633</v>
      </c>
      <c r="V21" s="77">
        <v>18</v>
      </c>
      <c r="W21" s="74">
        <v>14</v>
      </c>
      <c r="X21" s="78">
        <f t="shared" si="4"/>
        <v>0.875</v>
      </c>
      <c r="Y21" s="83">
        <f>W21/W19</f>
        <v>0.82352941176470584</v>
      </c>
      <c r="AA21" s="77">
        <v>18</v>
      </c>
      <c r="AB21" s="74">
        <v>5</v>
      </c>
      <c r="AC21" s="80">
        <f t="shared" si="5"/>
        <v>0.83333333333333337</v>
      </c>
      <c r="AD21" s="83">
        <f>AB21/AB19</f>
        <v>0.7142857142857143</v>
      </c>
      <c r="AF21" s="77">
        <v>18</v>
      </c>
      <c r="AG21" s="74">
        <v>3</v>
      </c>
      <c r="AH21" s="80">
        <f t="shared" si="6"/>
        <v>0.75</v>
      </c>
      <c r="AI21" s="83"/>
    </row>
    <row r="22" spans="2:35" x14ac:dyDescent="0.25">
      <c r="B22" s="77">
        <v>19</v>
      </c>
      <c r="C22" s="70">
        <v>65</v>
      </c>
      <c r="D22" s="78">
        <f t="shared" si="0"/>
        <v>0.9285714285714286</v>
      </c>
      <c r="E22" s="72"/>
      <c r="G22" s="77">
        <v>19</v>
      </c>
      <c r="H22" s="70">
        <v>27</v>
      </c>
      <c r="I22" s="78">
        <f t="shared" si="1"/>
        <v>0.71052631578947367</v>
      </c>
      <c r="J22" s="72"/>
      <c r="L22" s="77">
        <v>19</v>
      </c>
      <c r="M22" s="74">
        <f>M19*0.5</f>
        <v>16</v>
      </c>
      <c r="N22" s="78">
        <f t="shared" si="2"/>
        <v>0.72727272727272729</v>
      </c>
      <c r="O22" s="72"/>
      <c r="Q22" s="77">
        <v>19</v>
      </c>
      <c r="R22" s="74">
        <v>13</v>
      </c>
      <c r="S22" s="78">
        <f t="shared" si="3"/>
        <v>0.8666666666666667</v>
      </c>
      <c r="T22" s="72"/>
      <c r="V22" s="77">
        <v>19</v>
      </c>
      <c r="W22" s="74">
        <v>12</v>
      </c>
      <c r="X22" s="78">
        <f t="shared" si="4"/>
        <v>0.8571428571428571</v>
      </c>
      <c r="Y22" s="72"/>
      <c r="AA22" s="77">
        <v>19</v>
      </c>
      <c r="AB22" s="74">
        <v>4</v>
      </c>
      <c r="AC22" s="80">
        <f t="shared" si="5"/>
        <v>0.8</v>
      </c>
      <c r="AD22" s="72"/>
      <c r="AF22" s="77">
        <v>19</v>
      </c>
      <c r="AG22" s="74">
        <v>2</v>
      </c>
      <c r="AH22" s="80">
        <f t="shared" si="6"/>
        <v>0.66666666666666663</v>
      </c>
      <c r="AI22" s="72"/>
    </row>
    <row r="23" spans="2:35" x14ac:dyDescent="0.25">
      <c r="B23" s="77">
        <v>20</v>
      </c>
      <c r="C23" s="70">
        <v>60</v>
      </c>
      <c r="D23" s="78">
        <f t="shared" si="0"/>
        <v>0.92307692307692313</v>
      </c>
      <c r="E23" s="83">
        <f>C23/C19</f>
        <v>0.66666666666666663</v>
      </c>
      <c r="G23" s="77">
        <v>20</v>
      </c>
      <c r="H23" s="70">
        <f>H22</f>
        <v>27</v>
      </c>
      <c r="I23" s="78">
        <f t="shared" si="1"/>
        <v>1</v>
      </c>
      <c r="J23" s="83">
        <f>H23/H19</f>
        <v>0.49090909090909091</v>
      </c>
      <c r="L23" s="77">
        <v>20</v>
      </c>
      <c r="M23" s="74">
        <f>M22</f>
        <v>16</v>
      </c>
      <c r="N23" s="78">
        <f t="shared" si="2"/>
        <v>1</v>
      </c>
      <c r="O23" s="83">
        <f>M23/M19</f>
        <v>0.5</v>
      </c>
      <c r="Q23" s="77">
        <v>20</v>
      </c>
      <c r="R23" s="74">
        <v>12</v>
      </c>
      <c r="S23" s="78">
        <f t="shared" si="3"/>
        <v>0.92307692307692313</v>
      </c>
      <c r="T23" s="83">
        <f>R23/R19</f>
        <v>0.63157894736842102</v>
      </c>
      <c r="V23" s="77">
        <v>20</v>
      </c>
      <c r="W23" s="74">
        <v>10</v>
      </c>
      <c r="X23" s="78">
        <f t="shared" si="4"/>
        <v>0.83333333333333337</v>
      </c>
      <c r="Y23" s="83">
        <f>W23/W19</f>
        <v>0.58823529411764708</v>
      </c>
      <c r="AA23" s="77">
        <v>20</v>
      </c>
      <c r="AB23" s="74">
        <v>4</v>
      </c>
      <c r="AC23" s="80">
        <f t="shared" si="5"/>
        <v>1</v>
      </c>
      <c r="AD23" s="83">
        <f>AB23/AB19</f>
        <v>0.5714285714285714</v>
      </c>
      <c r="AF23" s="77">
        <v>20</v>
      </c>
      <c r="AG23" s="74">
        <v>2</v>
      </c>
      <c r="AH23" s="80">
        <f t="shared" si="6"/>
        <v>1</v>
      </c>
      <c r="AI23" s="83"/>
    </row>
    <row r="24" spans="2:35" x14ac:dyDescent="0.25">
      <c r="B24" s="77">
        <v>21</v>
      </c>
      <c r="C24" s="70">
        <v>60</v>
      </c>
      <c r="D24" s="78">
        <f>IF(C24=0,0,IF(C23=0,0,C24/C23))</f>
        <v>1</v>
      </c>
      <c r="E24" s="83">
        <f>C24/C19</f>
        <v>0.66666666666666663</v>
      </c>
      <c r="G24" s="77">
        <v>21</v>
      </c>
      <c r="H24" s="70">
        <v>21</v>
      </c>
      <c r="I24" s="78">
        <f t="shared" si="1"/>
        <v>0.77777777777777779</v>
      </c>
      <c r="J24" s="83"/>
      <c r="L24" s="77">
        <v>21</v>
      </c>
      <c r="M24" s="74">
        <v>12</v>
      </c>
      <c r="N24" s="78">
        <f t="shared" si="2"/>
        <v>0.75</v>
      </c>
      <c r="O24" s="83"/>
      <c r="Q24" s="77">
        <v>21</v>
      </c>
      <c r="R24" s="74">
        <v>9</v>
      </c>
      <c r="S24" s="78">
        <f t="shared" si="3"/>
        <v>0.75</v>
      </c>
      <c r="T24" s="83"/>
      <c r="V24" s="77">
        <v>21</v>
      </c>
      <c r="W24" s="74">
        <v>8</v>
      </c>
      <c r="X24" s="78">
        <f t="shared" si="4"/>
        <v>0.8</v>
      </c>
      <c r="Y24" s="83"/>
      <c r="AA24" s="77">
        <v>21</v>
      </c>
      <c r="AB24" s="74">
        <v>3</v>
      </c>
      <c r="AC24" s="80">
        <f t="shared" si="5"/>
        <v>0.75</v>
      </c>
      <c r="AD24" s="83"/>
      <c r="AF24" s="77">
        <v>21</v>
      </c>
      <c r="AG24" s="74">
        <v>1</v>
      </c>
      <c r="AH24" s="80">
        <f t="shared" si="6"/>
        <v>0.5</v>
      </c>
      <c r="AI24" s="83"/>
    </row>
    <row r="25" spans="2:35" x14ac:dyDescent="0.25">
      <c r="B25" s="77">
        <v>22</v>
      </c>
      <c r="C25" s="70">
        <v>56</v>
      </c>
      <c r="D25" s="78">
        <f t="shared" si="0"/>
        <v>0.93333333333333335</v>
      </c>
      <c r="E25" s="72"/>
      <c r="G25" s="77">
        <v>22</v>
      </c>
      <c r="H25" s="70">
        <f>H24</f>
        <v>21</v>
      </c>
      <c r="I25" s="78">
        <f t="shared" si="1"/>
        <v>1</v>
      </c>
      <c r="J25" s="72"/>
      <c r="L25" s="77">
        <v>22</v>
      </c>
      <c r="M25" s="74">
        <f>M24</f>
        <v>12</v>
      </c>
      <c r="N25" s="78">
        <f t="shared" si="2"/>
        <v>1</v>
      </c>
      <c r="O25" s="72"/>
      <c r="Q25" s="77">
        <v>22</v>
      </c>
      <c r="R25" s="74">
        <f>R24</f>
        <v>9</v>
      </c>
      <c r="S25" s="78">
        <f t="shared" si="3"/>
        <v>1</v>
      </c>
      <c r="T25" s="72"/>
      <c r="V25" s="77">
        <v>22</v>
      </c>
      <c r="W25" s="74">
        <f t="shared" ref="W25:W34" si="7">W24</f>
        <v>8</v>
      </c>
      <c r="X25" s="78">
        <f t="shared" si="4"/>
        <v>1</v>
      </c>
      <c r="Y25" s="72"/>
      <c r="AA25" s="77">
        <v>22</v>
      </c>
      <c r="AB25" s="74">
        <v>3</v>
      </c>
      <c r="AC25" s="80">
        <f t="shared" si="5"/>
        <v>1</v>
      </c>
      <c r="AD25" s="72"/>
      <c r="AF25" s="77">
        <v>22</v>
      </c>
      <c r="AG25" s="74">
        <v>1</v>
      </c>
      <c r="AH25" s="80">
        <f t="shared" si="6"/>
        <v>1</v>
      </c>
      <c r="AI25" s="72"/>
    </row>
    <row r="26" spans="2:35" x14ac:dyDescent="0.25">
      <c r="B26" s="77">
        <v>23</v>
      </c>
      <c r="C26" s="70">
        <v>53</v>
      </c>
      <c r="D26" s="78">
        <f t="shared" si="0"/>
        <v>0.9464285714285714</v>
      </c>
      <c r="E26" s="72"/>
      <c r="G26" s="77">
        <v>23</v>
      </c>
      <c r="H26" s="70">
        <f t="shared" ref="H26:H35" si="8">H25</f>
        <v>21</v>
      </c>
      <c r="I26" s="78">
        <f t="shared" si="1"/>
        <v>1</v>
      </c>
      <c r="J26" s="72"/>
      <c r="L26" s="77">
        <v>23</v>
      </c>
      <c r="M26" s="74">
        <f t="shared" ref="M26:M35" si="9">M25</f>
        <v>12</v>
      </c>
      <c r="N26" s="78">
        <f t="shared" si="2"/>
        <v>1</v>
      </c>
      <c r="O26" s="72"/>
      <c r="Q26" s="77">
        <v>23</v>
      </c>
      <c r="R26" s="74">
        <v>8</v>
      </c>
      <c r="S26" s="78">
        <f t="shared" si="3"/>
        <v>0.88888888888888884</v>
      </c>
      <c r="T26" s="72"/>
      <c r="V26" s="77">
        <v>23</v>
      </c>
      <c r="W26" s="74">
        <v>7</v>
      </c>
      <c r="X26" s="78">
        <f t="shared" si="4"/>
        <v>0.875</v>
      </c>
      <c r="Y26" s="72"/>
      <c r="AA26" s="77">
        <v>23</v>
      </c>
      <c r="AB26" s="74">
        <v>3</v>
      </c>
      <c r="AC26" s="80">
        <f t="shared" si="5"/>
        <v>1</v>
      </c>
      <c r="AD26" s="72"/>
      <c r="AF26" s="77">
        <v>23</v>
      </c>
      <c r="AG26" s="74">
        <v>1</v>
      </c>
      <c r="AH26" s="80">
        <f t="shared" si="6"/>
        <v>1</v>
      </c>
      <c r="AI26" s="72"/>
    </row>
    <row r="27" spans="2:35" x14ac:dyDescent="0.25">
      <c r="B27" s="77">
        <v>24</v>
      </c>
      <c r="C27" s="70">
        <v>53</v>
      </c>
      <c r="D27" s="78">
        <f t="shared" si="0"/>
        <v>1</v>
      </c>
      <c r="E27" s="83">
        <f>C27/C19</f>
        <v>0.58888888888888891</v>
      </c>
      <c r="G27" s="77">
        <v>24</v>
      </c>
      <c r="H27" s="70">
        <f t="shared" si="8"/>
        <v>21</v>
      </c>
      <c r="I27" s="78">
        <f t="shared" si="1"/>
        <v>1</v>
      </c>
      <c r="J27" s="83">
        <f>H27/H19</f>
        <v>0.38181818181818183</v>
      </c>
      <c r="L27" s="77">
        <v>24</v>
      </c>
      <c r="M27" s="74">
        <f t="shared" si="9"/>
        <v>12</v>
      </c>
      <c r="N27" s="78">
        <f t="shared" si="2"/>
        <v>1</v>
      </c>
      <c r="O27" s="83">
        <f>M27/M19</f>
        <v>0.375</v>
      </c>
      <c r="Q27" s="77">
        <v>24</v>
      </c>
      <c r="R27" s="74">
        <f t="shared" ref="R27:R35" si="10">R26</f>
        <v>8</v>
      </c>
      <c r="S27" s="78">
        <f t="shared" si="3"/>
        <v>1</v>
      </c>
      <c r="T27" s="83">
        <f>R27/R19</f>
        <v>0.42105263157894735</v>
      </c>
      <c r="V27" s="77">
        <v>24</v>
      </c>
      <c r="W27" s="74">
        <v>7</v>
      </c>
      <c r="X27" s="78">
        <f t="shared" si="4"/>
        <v>1</v>
      </c>
      <c r="Y27" s="83">
        <f>W27/W19</f>
        <v>0.41176470588235292</v>
      </c>
      <c r="AA27" s="77">
        <v>24</v>
      </c>
      <c r="AB27" s="74">
        <v>3</v>
      </c>
      <c r="AC27" s="80">
        <f t="shared" si="5"/>
        <v>1</v>
      </c>
      <c r="AD27" s="83">
        <f>AB27/AB19</f>
        <v>0.42857142857142855</v>
      </c>
      <c r="AF27" s="77">
        <v>24</v>
      </c>
      <c r="AG27" s="74">
        <v>1</v>
      </c>
      <c r="AH27" s="80">
        <f t="shared" si="6"/>
        <v>1</v>
      </c>
      <c r="AI27" s="83"/>
    </row>
    <row r="28" spans="2:35" x14ac:dyDescent="0.25">
      <c r="B28" s="77">
        <v>25</v>
      </c>
      <c r="C28" s="70">
        <v>50</v>
      </c>
      <c r="D28" s="78">
        <f t="shared" si="0"/>
        <v>0.94339622641509435</v>
      </c>
      <c r="E28" s="72"/>
      <c r="G28" s="77">
        <v>25</v>
      </c>
      <c r="H28" s="70">
        <v>18</v>
      </c>
      <c r="I28" s="78">
        <f t="shared" si="1"/>
        <v>0.8571428571428571</v>
      </c>
      <c r="J28" s="72"/>
      <c r="L28" s="77">
        <v>25</v>
      </c>
      <c r="M28" s="74">
        <v>10</v>
      </c>
      <c r="N28" s="78">
        <f t="shared" si="2"/>
        <v>0.83333333333333337</v>
      </c>
      <c r="O28" s="72"/>
      <c r="Q28" s="77">
        <v>25</v>
      </c>
      <c r="R28" s="74">
        <v>6</v>
      </c>
      <c r="S28" s="78">
        <f t="shared" si="3"/>
        <v>0.75</v>
      </c>
      <c r="T28" s="72"/>
      <c r="V28" s="77">
        <v>25</v>
      </c>
      <c r="W28" s="74">
        <v>5</v>
      </c>
      <c r="X28" s="78">
        <f t="shared" si="4"/>
        <v>0.7142857142857143</v>
      </c>
      <c r="Y28" s="72"/>
      <c r="AA28" s="77">
        <v>25</v>
      </c>
      <c r="AB28" s="74">
        <v>2</v>
      </c>
      <c r="AC28" s="80">
        <f t="shared" si="5"/>
        <v>0.66666666666666663</v>
      </c>
      <c r="AD28" s="72"/>
      <c r="AF28" s="77">
        <v>25</v>
      </c>
      <c r="AG28" s="74">
        <v>1</v>
      </c>
      <c r="AH28" s="80">
        <f t="shared" si="6"/>
        <v>1</v>
      </c>
      <c r="AI28" s="72"/>
    </row>
    <row r="29" spans="2:35" x14ac:dyDescent="0.25">
      <c r="B29" s="88">
        <v>26</v>
      </c>
      <c r="C29" s="70">
        <v>48</v>
      </c>
      <c r="D29" s="78">
        <f t="shared" si="0"/>
        <v>0.96</v>
      </c>
      <c r="E29" s="72"/>
      <c r="G29" s="88">
        <v>26</v>
      </c>
      <c r="H29" s="70">
        <f t="shared" si="8"/>
        <v>18</v>
      </c>
      <c r="I29" s="78">
        <f t="shared" si="1"/>
        <v>1</v>
      </c>
      <c r="J29" s="72"/>
      <c r="L29" s="88">
        <v>26</v>
      </c>
      <c r="M29" s="74">
        <f t="shared" si="9"/>
        <v>10</v>
      </c>
      <c r="N29" s="78">
        <f t="shared" si="2"/>
        <v>1</v>
      </c>
      <c r="O29" s="72"/>
      <c r="Q29" s="88">
        <v>26</v>
      </c>
      <c r="R29" s="74">
        <v>6</v>
      </c>
      <c r="S29" s="78">
        <f t="shared" si="3"/>
        <v>1</v>
      </c>
      <c r="T29" s="72"/>
      <c r="V29" s="88">
        <v>26</v>
      </c>
      <c r="W29" s="74">
        <v>5</v>
      </c>
      <c r="X29" s="78">
        <f t="shared" si="4"/>
        <v>1</v>
      </c>
      <c r="Y29" s="72"/>
      <c r="AA29" s="88">
        <v>26</v>
      </c>
      <c r="AB29" s="74">
        <v>2</v>
      </c>
      <c r="AC29" s="80">
        <f t="shared" si="5"/>
        <v>1</v>
      </c>
      <c r="AD29" s="72"/>
      <c r="AF29" s="88">
        <v>26</v>
      </c>
      <c r="AG29" s="74">
        <v>1</v>
      </c>
      <c r="AH29" s="80">
        <f t="shared" si="6"/>
        <v>1</v>
      </c>
      <c r="AI29" s="72"/>
    </row>
    <row r="30" spans="2:35" x14ac:dyDescent="0.25">
      <c r="B30" s="88">
        <v>27</v>
      </c>
      <c r="C30" s="70">
        <v>45</v>
      </c>
      <c r="D30" s="78">
        <f t="shared" si="0"/>
        <v>0.9375</v>
      </c>
      <c r="E30" s="72"/>
      <c r="G30" s="88">
        <v>27</v>
      </c>
      <c r="H30" s="70">
        <f t="shared" si="8"/>
        <v>18</v>
      </c>
      <c r="I30" s="78">
        <f t="shared" si="1"/>
        <v>1</v>
      </c>
      <c r="J30" s="72"/>
      <c r="L30" s="88">
        <v>27</v>
      </c>
      <c r="M30" s="74">
        <f t="shared" si="9"/>
        <v>10</v>
      </c>
      <c r="N30" s="78">
        <f t="shared" si="2"/>
        <v>1</v>
      </c>
      <c r="O30" s="72"/>
      <c r="Q30" s="88">
        <v>27</v>
      </c>
      <c r="R30" s="74">
        <f t="shared" si="10"/>
        <v>6</v>
      </c>
      <c r="S30" s="78">
        <f t="shared" si="3"/>
        <v>1</v>
      </c>
      <c r="T30" s="72"/>
      <c r="V30" s="88">
        <v>27</v>
      </c>
      <c r="W30" s="74">
        <f t="shared" si="7"/>
        <v>5</v>
      </c>
      <c r="X30" s="78">
        <f t="shared" si="4"/>
        <v>1</v>
      </c>
      <c r="Y30" s="72"/>
      <c r="AA30" s="88">
        <v>27</v>
      </c>
      <c r="AB30" s="74">
        <v>2</v>
      </c>
      <c r="AC30" s="80">
        <f t="shared" si="5"/>
        <v>1</v>
      </c>
      <c r="AD30" s="72"/>
      <c r="AF30" s="88">
        <v>27</v>
      </c>
      <c r="AG30" s="74">
        <v>1</v>
      </c>
      <c r="AH30" s="80">
        <f t="shared" si="6"/>
        <v>1</v>
      </c>
      <c r="AI30" s="72"/>
    </row>
    <row r="31" spans="2:35" x14ac:dyDescent="0.25">
      <c r="B31" s="88">
        <v>28</v>
      </c>
      <c r="C31" s="70">
        <v>45</v>
      </c>
      <c r="D31" s="78">
        <f t="shared" si="0"/>
        <v>1</v>
      </c>
      <c r="E31" s="72"/>
      <c r="G31" s="88">
        <v>28</v>
      </c>
      <c r="H31" s="70">
        <f t="shared" si="8"/>
        <v>18</v>
      </c>
      <c r="I31" s="78">
        <f t="shared" si="1"/>
        <v>1</v>
      </c>
      <c r="J31" s="72"/>
      <c r="L31" s="88">
        <v>28</v>
      </c>
      <c r="M31" s="74">
        <f t="shared" si="9"/>
        <v>10</v>
      </c>
      <c r="N31" s="78">
        <f t="shared" si="2"/>
        <v>1</v>
      </c>
      <c r="O31" s="72"/>
      <c r="Q31" s="88">
        <v>28</v>
      </c>
      <c r="R31" s="74">
        <f t="shared" si="10"/>
        <v>6</v>
      </c>
      <c r="S31" s="78">
        <f t="shared" si="3"/>
        <v>1</v>
      </c>
      <c r="T31" s="72"/>
      <c r="V31" s="88">
        <v>28</v>
      </c>
      <c r="W31" s="74">
        <f t="shared" si="7"/>
        <v>5</v>
      </c>
      <c r="X31" s="78">
        <f t="shared" si="4"/>
        <v>1</v>
      </c>
      <c r="Y31" s="72"/>
      <c r="AA31" s="88">
        <v>28</v>
      </c>
      <c r="AB31" s="74">
        <v>2</v>
      </c>
      <c r="AC31" s="80">
        <f t="shared" si="5"/>
        <v>1</v>
      </c>
      <c r="AD31" s="72"/>
      <c r="AF31" s="88">
        <v>28</v>
      </c>
      <c r="AG31" s="74">
        <v>1</v>
      </c>
      <c r="AH31" s="80">
        <f t="shared" si="6"/>
        <v>1</v>
      </c>
      <c r="AI31" s="72"/>
    </row>
    <row r="32" spans="2:35" x14ac:dyDescent="0.25">
      <c r="B32" s="88">
        <v>29</v>
      </c>
      <c r="C32" s="70">
        <v>43</v>
      </c>
      <c r="D32" s="78">
        <f t="shared" si="0"/>
        <v>0.9555555555555556</v>
      </c>
      <c r="E32" s="72"/>
      <c r="G32" s="88">
        <v>29</v>
      </c>
      <c r="H32" s="70">
        <f t="shared" si="8"/>
        <v>18</v>
      </c>
      <c r="I32" s="78">
        <f t="shared" si="1"/>
        <v>1</v>
      </c>
      <c r="J32" s="72"/>
      <c r="L32" s="88">
        <v>29</v>
      </c>
      <c r="M32" s="74">
        <f t="shared" si="9"/>
        <v>10</v>
      </c>
      <c r="N32" s="78">
        <f t="shared" si="2"/>
        <v>1</v>
      </c>
      <c r="O32" s="72"/>
      <c r="Q32" s="88">
        <v>29</v>
      </c>
      <c r="R32" s="74">
        <f t="shared" si="10"/>
        <v>6</v>
      </c>
      <c r="S32" s="78">
        <f t="shared" si="3"/>
        <v>1</v>
      </c>
      <c r="T32" s="72"/>
      <c r="V32" s="88">
        <v>29</v>
      </c>
      <c r="W32" s="74">
        <f t="shared" si="7"/>
        <v>5</v>
      </c>
      <c r="X32" s="78">
        <f t="shared" si="4"/>
        <v>1</v>
      </c>
      <c r="Y32" s="72"/>
      <c r="AA32" s="88">
        <v>29</v>
      </c>
      <c r="AB32" s="74">
        <v>2</v>
      </c>
      <c r="AC32" s="80">
        <f t="shared" si="5"/>
        <v>1</v>
      </c>
      <c r="AD32" s="72"/>
      <c r="AF32" s="88">
        <v>29</v>
      </c>
      <c r="AG32" s="74">
        <v>1</v>
      </c>
      <c r="AH32" s="80">
        <f t="shared" si="6"/>
        <v>1</v>
      </c>
      <c r="AI32" s="72"/>
    </row>
    <row r="33" spans="2:35" x14ac:dyDescent="0.25">
      <c r="B33" s="88">
        <v>30</v>
      </c>
      <c r="C33" s="70">
        <v>40</v>
      </c>
      <c r="D33" s="78">
        <f t="shared" si="0"/>
        <v>0.93023255813953487</v>
      </c>
      <c r="E33" s="72"/>
      <c r="G33" s="88">
        <v>30</v>
      </c>
      <c r="H33" s="70">
        <f t="shared" si="8"/>
        <v>18</v>
      </c>
      <c r="I33" s="78">
        <f t="shared" si="1"/>
        <v>1</v>
      </c>
      <c r="J33" s="72"/>
      <c r="L33" s="88">
        <v>30</v>
      </c>
      <c r="M33" s="74">
        <f t="shared" si="9"/>
        <v>10</v>
      </c>
      <c r="N33" s="78">
        <f t="shared" si="2"/>
        <v>1</v>
      </c>
      <c r="O33" s="72"/>
      <c r="Q33" s="88">
        <v>30</v>
      </c>
      <c r="R33" s="74">
        <f t="shared" si="10"/>
        <v>6</v>
      </c>
      <c r="S33" s="78">
        <f t="shared" si="3"/>
        <v>1</v>
      </c>
      <c r="T33" s="72"/>
      <c r="V33" s="88">
        <v>30</v>
      </c>
      <c r="W33" s="74">
        <f t="shared" si="7"/>
        <v>5</v>
      </c>
      <c r="X33" s="78">
        <f t="shared" si="4"/>
        <v>1</v>
      </c>
      <c r="Y33" s="72"/>
      <c r="AA33" s="88">
        <v>30</v>
      </c>
      <c r="AB33" s="74">
        <v>2</v>
      </c>
      <c r="AC33" s="80">
        <f t="shared" si="5"/>
        <v>1</v>
      </c>
      <c r="AD33" s="72"/>
      <c r="AF33" s="88">
        <v>30</v>
      </c>
      <c r="AG33" s="74">
        <v>1</v>
      </c>
      <c r="AH33" s="80">
        <f t="shared" si="6"/>
        <v>1</v>
      </c>
      <c r="AI33" s="72"/>
    </row>
    <row r="34" spans="2:35" x14ac:dyDescent="0.25">
      <c r="B34" s="88">
        <v>31</v>
      </c>
      <c r="C34" s="70">
        <v>35</v>
      </c>
      <c r="D34" s="78">
        <f t="shared" si="0"/>
        <v>0.875</v>
      </c>
      <c r="E34" s="72"/>
      <c r="G34" s="88">
        <v>31</v>
      </c>
      <c r="H34" s="70">
        <f t="shared" si="8"/>
        <v>18</v>
      </c>
      <c r="I34" s="78">
        <f t="shared" si="1"/>
        <v>1</v>
      </c>
      <c r="J34" s="72"/>
      <c r="L34" s="88">
        <v>31</v>
      </c>
      <c r="M34" s="74">
        <f t="shared" si="9"/>
        <v>10</v>
      </c>
      <c r="N34" s="78">
        <f t="shared" si="2"/>
        <v>1</v>
      </c>
      <c r="O34" s="72"/>
      <c r="Q34" s="88">
        <v>31</v>
      </c>
      <c r="R34" s="74">
        <f t="shared" si="10"/>
        <v>6</v>
      </c>
      <c r="S34" s="78">
        <f t="shared" si="3"/>
        <v>1</v>
      </c>
      <c r="T34" s="72"/>
      <c r="V34" s="88">
        <v>31</v>
      </c>
      <c r="W34" s="74">
        <f t="shared" si="7"/>
        <v>5</v>
      </c>
      <c r="X34" s="78">
        <f t="shared" si="4"/>
        <v>1</v>
      </c>
      <c r="Y34" s="72"/>
      <c r="AA34" s="88">
        <v>31</v>
      </c>
      <c r="AB34" s="74">
        <v>2</v>
      </c>
      <c r="AC34" s="80">
        <f t="shared" si="5"/>
        <v>1</v>
      </c>
      <c r="AD34" s="72"/>
      <c r="AF34" s="88">
        <v>31</v>
      </c>
      <c r="AG34" s="74">
        <v>1</v>
      </c>
      <c r="AH34" s="80">
        <f t="shared" si="6"/>
        <v>1</v>
      </c>
      <c r="AI34" s="72"/>
    </row>
    <row r="35" spans="2:35" x14ac:dyDescent="0.25">
      <c r="B35" s="88">
        <v>32</v>
      </c>
      <c r="C35" s="70">
        <v>35</v>
      </c>
      <c r="D35" s="78">
        <f t="shared" si="0"/>
        <v>1</v>
      </c>
      <c r="E35" s="83">
        <f>C35/C19</f>
        <v>0.3888888888888889</v>
      </c>
      <c r="G35" s="88">
        <v>32</v>
      </c>
      <c r="H35" s="70">
        <f t="shared" si="8"/>
        <v>18</v>
      </c>
      <c r="I35" s="78">
        <f t="shared" si="1"/>
        <v>1</v>
      </c>
      <c r="J35" s="83">
        <f>H35/H19</f>
        <v>0.32727272727272727</v>
      </c>
      <c r="L35" s="88">
        <v>32</v>
      </c>
      <c r="M35" s="74">
        <f t="shared" si="9"/>
        <v>10</v>
      </c>
      <c r="N35" s="78">
        <f t="shared" si="2"/>
        <v>1</v>
      </c>
      <c r="O35" s="83">
        <f>M35/M19</f>
        <v>0.3125</v>
      </c>
      <c r="Q35" s="88">
        <v>32</v>
      </c>
      <c r="R35" s="74">
        <f t="shared" si="10"/>
        <v>6</v>
      </c>
      <c r="S35" s="78">
        <f t="shared" si="3"/>
        <v>1</v>
      </c>
      <c r="T35" s="83">
        <f>R35/R19</f>
        <v>0.31578947368421051</v>
      </c>
      <c r="V35" s="88">
        <v>32</v>
      </c>
      <c r="W35" s="74">
        <f>W34</f>
        <v>5</v>
      </c>
      <c r="X35" s="78">
        <f t="shared" si="4"/>
        <v>1</v>
      </c>
      <c r="Y35" s="83">
        <f>W35/W19</f>
        <v>0.29411764705882354</v>
      </c>
      <c r="AA35" s="88">
        <v>32</v>
      </c>
      <c r="AB35" s="74">
        <v>2</v>
      </c>
      <c r="AC35" s="80">
        <f t="shared" si="5"/>
        <v>1</v>
      </c>
      <c r="AD35" s="83">
        <f>AB35/AB19</f>
        <v>0.2857142857142857</v>
      </c>
      <c r="AF35" s="88">
        <v>32</v>
      </c>
      <c r="AG35" s="74">
        <v>1</v>
      </c>
      <c r="AH35" s="80">
        <f t="shared" si="6"/>
        <v>1</v>
      </c>
      <c r="AI35" s="83"/>
    </row>
    <row r="36" spans="2:35" x14ac:dyDescent="0.25">
      <c r="B36" s="89">
        <v>33</v>
      </c>
      <c r="C36" s="70">
        <v>33</v>
      </c>
      <c r="D36" s="81">
        <f t="shared" si="0"/>
        <v>0.94285714285714284</v>
      </c>
      <c r="E36" s="72"/>
      <c r="G36" s="89">
        <v>33</v>
      </c>
      <c r="H36" s="70">
        <f>H35</f>
        <v>18</v>
      </c>
      <c r="I36" s="81">
        <f t="shared" si="1"/>
        <v>1</v>
      </c>
      <c r="J36" s="72"/>
      <c r="L36" s="88">
        <v>33</v>
      </c>
      <c r="M36" s="74">
        <f>M35</f>
        <v>10</v>
      </c>
      <c r="N36" s="81">
        <f t="shared" si="2"/>
        <v>1</v>
      </c>
      <c r="O36" s="72">
        <v>17</v>
      </c>
      <c r="Q36" s="88">
        <v>33</v>
      </c>
      <c r="R36" s="74">
        <f>R35</f>
        <v>6</v>
      </c>
      <c r="S36" s="81">
        <f t="shared" si="3"/>
        <v>1</v>
      </c>
      <c r="T36" s="72"/>
      <c r="V36" s="88">
        <v>33</v>
      </c>
      <c r="W36" s="74">
        <v>5</v>
      </c>
      <c r="X36" s="81">
        <f t="shared" si="4"/>
        <v>1</v>
      </c>
      <c r="Y36" s="72"/>
      <c r="AA36" s="88">
        <v>33</v>
      </c>
      <c r="AB36" s="74">
        <v>2</v>
      </c>
      <c r="AC36" s="80">
        <f t="shared" si="5"/>
        <v>1</v>
      </c>
      <c r="AD36" s="72"/>
      <c r="AF36" s="88">
        <v>33</v>
      </c>
      <c r="AG36" s="74">
        <v>1</v>
      </c>
      <c r="AH36" s="80">
        <f t="shared" si="6"/>
        <v>1</v>
      </c>
      <c r="AI36" s="72"/>
    </row>
    <row r="37" spans="2:35" x14ac:dyDescent="0.25">
      <c r="B37" s="88">
        <v>34</v>
      </c>
      <c r="C37" s="70">
        <v>30</v>
      </c>
      <c r="D37" s="78">
        <f>IF(C37=0,0,IF(C36=0,0,C37/C36))</f>
        <v>0.90909090909090906</v>
      </c>
      <c r="E37" s="83">
        <f>C37/C35</f>
        <v>0.8571428571428571</v>
      </c>
      <c r="G37" s="88">
        <v>34</v>
      </c>
      <c r="H37" s="70">
        <v>12</v>
      </c>
      <c r="I37" s="78">
        <f t="shared" si="1"/>
        <v>0.66666666666666663</v>
      </c>
      <c r="J37" s="83">
        <f>H37/H35</f>
        <v>0.66666666666666663</v>
      </c>
      <c r="L37" s="88">
        <v>34</v>
      </c>
      <c r="M37" s="74">
        <v>8</v>
      </c>
      <c r="N37" s="78">
        <f t="shared" si="2"/>
        <v>0.8</v>
      </c>
      <c r="O37" s="83">
        <f>M37/M35</f>
        <v>0.8</v>
      </c>
      <c r="Q37" s="88">
        <v>34</v>
      </c>
      <c r="R37" s="74">
        <v>5</v>
      </c>
      <c r="S37" s="78">
        <f t="shared" si="3"/>
        <v>0.83333333333333337</v>
      </c>
      <c r="T37" s="83">
        <f>R37/R35</f>
        <v>0.83333333333333337</v>
      </c>
      <c r="V37" s="88">
        <v>34</v>
      </c>
      <c r="W37" s="74">
        <v>4</v>
      </c>
      <c r="X37" s="78">
        <f t="shared" si="4"/>
        <v>0.8</v>
      </c>
      <c r="Y37" s="83">
        <f>W37/W35</f>
        <v>0.8</v>
      </c>
      <c r="AA37" s="88">
        <v>34</v>
      </c>
      <c r="AB37" s="74">
        <v>1</v>
      </c>
      <c r="AC37" s="80">
        <f t="shared" si="5"/>
        <v>0.5</v>
      </c>
      <c r="AD37" s="83">
        <f>AB37/AB35</f>
        <v>0.5</v>
      </c>
      <c r="AF37" s="88">
        <v>34</v>
      </c>
      <c r="AG37" s="74">
        <v>1</v>
      </c>
      <c r="AH37" s="80">
        <f t="shared" si="6"/>
        <v>1</v>
      </c>
      <c r="AI37" s="83"/>
    </row>
    <row r="38" spans="2:35" x14ac:dyDescent="0.25">
      <c r="B38" s="88">
        <v>35</v>
      </c>
      <c r="C38" s="70">
        <v>27</v>
      </c>
      <c r="D38" s="78">
        <f t="shared" ref="D38:D101" si="11">IF(C38=0,0,IF(C37=0,0,C38/C37))</f>
        <v>0.9</v>
      </c>
      <c r="E38" s="83">
        <f>C38/C35</f>
        <v>0.77142857142857146</v>
      </c>
      <c r="G38" s="88">
        <v>35</v>
      </c>
      <c r="H38" s="70">
        <v>8</v>
      </c>
      <c r="I38" s="78">
        <f t="shared" si="1"/>
        <v>0.66666666666666663</v>
      </c>
      <c r="J38" s="83">
        <f>H38/H35</f>
        <v>0.44444444444444442</v>
      </c>
      <c r="L38" s="88">
        <v>35</v>
      </c>
      <c r="M38" s="74">
        <v>6</v>
      </c>
      <c r="N38" s="78">
        <f t="shared" si="2"/>
        <v>0.75</v>
      </c>
      <c r="O38" s="83">
        <f>M38/M35</f>
        <v>0.6</v>
      </c>
      <c r="Q38" s="88">
        <v>35</v>
      </c>
      <c r="R38" s="74">
        <v>4</v>
      </c>
      <c r="S38" s="78">
        <f t="shared" si="3"/>
        <v>0.8</v>
      </c>
      <c r="T38" s="83">
        <f>R38/R35</f>
        <v>0.66666666666666663</v>
      </c>
      <c r="V38" s="88">
        <v>35</v>
      </c>
      <c r="W38" s="74">
        <v>3</v>
      </c>
      <c r="X38" s="78">
        <f t="shared" si="4"/>
        <v>0.75</v>
      </c>
      <c r="Y38" s="83">
        <f>W38/W35</f>
        <v>0.6</v>
      </c>
      <c r="AA38" s="88">
        <v>35</v>
      </c>
      <c r="AB38" s="74">
        <v>1</v>
      </c>
      <c r="AC38" s="80">
        <f t="shared" si="5"/>
        <v>1</v>
      </c>
      <c r="AD38" s="83">
        <f>AB38/AB35</f>
        <v>0.5</v>
      </c>
      <c r="AF38" s="88">
        <v>35</v>
      </c>
      <c r="AG38" s="74">
        <v>1</v>
      </c>
      <c r="AH38" s="80">
        <f t="shared" si="6"/>
        <v>1</v>
      </c>
      <c r="AI38" s="83"/>
    </row>
    <row r="39" spans="2:35" x14ac:dyDescent="0.25">
      <c r="B39" s="88">
        <v>36</v>
      </c>
      <c r="C39" s="70">
        <v>27</v>
      </c>
      <c r="D39" s="78">
        <f t="shared" si="11"/>
        <v>1</v>
      </c>
      <c r="E39" s="72"/>
      <c r="G39" s="88">
        <v>36</v>
      </c>
      <c r="H39" s="70">
        <v>8</v>
      </c>
      <c r="I39" s="78">
        <f t="shared" si="1"/>
        <v>1</v>
      </c>
      <c r="J39" s="72"/>
      <c r="L39" s="88">
        <v>36</v>
      </c>
      <c r="M39" s="74">
        <v>6</v>
      </c>
      <c r="N39" s="78">
        <f t="shared" si="2"/>
        <v>1</v>
      </c>
      <c r="O39" s="72"/>
      <c r="Q39" s="88">
        <v>36</v>
      </c>
      <c r="R39" s="74">
        <v>4</v>
      </c>
      <c r="S39" s="78">
        <f t="shared" si="3"/>
        <v>1</v>
      </c>
      <c r="T39" s="72"/>
      <c r="V39" s="88">
        <v>36</v>
      </c>
      <c r="W39" s="74">
        <v>3</v>
      </c>
      <c r="X39" s="78">
        <f t="shared" si="4"/>
        <v>1</v>
      </c>
      <c r="Y39" s="72"/>
      <c r="AA39" s="88">
        <v>36</v>
      </c>
      <c r="AB39" s="74">
        <v>1</v>
      </c>
      <c r="AC39" s="80">
        <f t="shared" si="5"/>
        <v>1</v>
      </c>
      <c r="AD39" s="72"/>
      <c r="AF39" s="88">
        <v>36</v>
      </c>
      <c r="AG39" s="74">
        <v>1</v>
      </c>
      <c r="AH39" s="80">
        <f t="shared" si="6"/>
        <v>1</v>
      </c>
      <c r="AI39" s="72"/>
    </row>
    <row r="40" spans="2:35" x14ac:dyDescent="0.25">
      <c r="B40" s="88">
        <v>37</v>
      </c>
      <c r="C40" s="70">
        <v>25</v>
      </c>
      <c r="D40" s="78">
        <f t="shared" si="11"/>
        <v>0.92592592592592593</v>
      </c>
      <c r="E40" s="72">
        <v>23</v>
      </c>
      <c r="G40" s="88">
        <v>37</v>
      </c>
      <c r="H40" s="70">
        <v>6</v>
      </c>
      <c r="I40" s="78">
        <f t="shared" si="1"/>
        <v>0.75</v>
      </c>
      <c r="J40" s="72"/>
      <c r="L40" s="88">
        <v>37</v>
      </c>
      <c r="M40" s="74">
        <v>5</v>
      </c>
      <c r="N40" s="78">
        <f t="shared" si="2"/>
        <v>0.83333333333333337</v>
      </c>
      <c r="O40" s="72"/>
      <c r="Q40" s="88">
        <v>37</v>
      </c>
      <c r="R40" s="74">
        <v>4</v>
      </c>
      <c r="S40" s="78">
        <f t="shared" si="3"/>
        <v>1</v>
      </c>
      <c r="T40" s="72"/>
      <c r="V40" s="88">
        <v>37</v>
      </c>
      <c r="W40" s="74">
        <v>3</v>
      </c>
      <c r="X40" s="78">
        <f t="shared" si="4"/>
        <v>1</v>
      </c>
      <c r="Y40" s="72"/>
      <c r="AA40" s="88">
        <v>37</v>
      </c>
      <c r="AB40" s="74">
        <v>1</v>
      </c>
      <c r="AC40" s="80">
        <f t="shared" si="5"/>
        <v>1</v>
      </c>
      <c r="AD40" s="72"/>
      <c r="AF40" s="88">
        <v>37</v>
      </c>
      <c r="AG40" s="74">
        <v>1</v>
      </c>
      <c r="AH40" s="80">
        <f t="shared" si="6"/>
        <v>1</v>
      </c>
      <c r="AI40" s="72"/>
    </row>
    <row r="41" spans="2:35" x14ac:dyDescent="0.25">
      <c r="B41" s="88">
        <v>38</v>
      </c>
      <c r="C41" s="70">
        <v>25</v>
      </c>
      <c r="D41" s="78">
        <f t="shared" si="11"/>
        <v>1</v>
      </c>
      <c r="E41" s="72">
        <v>23</v>
      </c>
      <c r="G41" s="88">
        <v>38</v>
      </c>
      <c r="H41" s="70">
        <v>6</v>
      </c>
      <c r="I41" s="78">
        <f t="shared" si="1"/>
        <v>1</v>
      </c>
      <c r="J41" s="72"/>
      <c r="L41" s="88">
        <v>38</v>
      </c>
      <c r="M41" s="74">
        <v>5</v>
      </c>
      <c r="N41" s="78">
        <f t="shared" si="2"/>
        <v>1</v>
      </c>
      <c r="O41" s="72"/>
      <c r="Q41" s="88">
        <v>38</v>
      </c>
      <c r="R41" s="74">
        <v>4</v>
      </c>
      <c r="S41" s="78">
        <f t="shared" si="3"/>
        <v>1</v>
      </c>
      <c r="T41" s="72"/>
      <c r="V41" s="88">
        <v>38</v>
      </c>
      <c r="W41" s="74">
        <v>3</v>
      </c>
      <c r="X41" s="78">
        <f t="shared" si="4"/>
        <v>1</v>
      </c>
      <c r="Y41" s="72"/>
      <c r="AA41" s="88">
        <v>38</v>
      </c>
      <c r="AB41" s="74">
        <v>1</v>
      </c>
      <c r="AC41" s="80">
        <f t="shared" si="5"/>
        <v>1</v>
      </c>
      <c r="AD41" s="72"/>
      <c r="AF41" s="88">
        <v>38</v>
      </c>
      <c r="AG41" s="74">
        <v>1</v>
      </c>
      <c r="AH41" s="80">
        <f t="shared" si="6"/>
        <v>1</v>
      </c>
      <c r="AI41" s="72"/>
    </row>
    <row r="42" spans="2:35" x14ac:dyDescent="0.25">
      <c r="B42" s="88">
        <v>39</v>
      </c>
      <c r="C42" s="70">
        <v>25</v>
      </c>
      <c r="D42" s="78">
        <f t="shared" si="11"/>
        <v>1</v>
      </c>
      <c r="E42" s="72">
        <v>22</v>
      </c>
      <c r="G42" s="88">
        <v>39</v>
      </c>
      <c r="H42" s="70">
        <v>6</v>
      </c>
      <c r="I42" s="78">
        <f t="shared" si="1"/>
        <v>1</v>
      </c>
      <c r="J42" s="72"/>
      <c r="L42" s="88">
        <v>39</v>
      </c>
      <c r="M42" s="74">
        <v>5</v>
      </c>
      <c r="N42" s="78">
        <f t="shared" si="2"/>
        <v>1</v>
      </c>
      <c r="O42" s="72"/>
      <c r="Q42" s="88">
        <v>39</v>
      </c>
      <c r="R42" s="74">
        <v>4</v>
      </c>
      <c r="S42" s="78">
        <f t="shared" si="3"/>
        <v>1</v>
      </c>
      <c r="T42" s="72"/>
      <c r="V42" s="88">
        <v>39</v>
      </c>
      <c r="W42" s="74">
        <v>3</v>
      </c>
      <c r="X42" s="78">
        <f t="shared" si="4"/>
        <v>1</v>
      </c>
      <c r="Y42" s="72"/>
      <c r="AA42" s="88">
        <v>39</v>
      </c>
      <c r="AB42" s="74">
        <v>1</v>
      </c>
      <c r="AC42" s="80">
        <f t="shared" si="5"/>
        <v>1</v>
      </c>
      <c r="AD42" s="72"/>
      <c r="AF42" s="88">
        <v>39</v>
      </c>
      <c r="AG42" s="74">
        <v>1</v>
      </c>
      <c r="AH42" s="80">
        <f t="shared" si="6"/>
        <v>1</v>
      </c>
      <c r="AI42" s="72"/>
    </row>
    <row r="43" spans="2:35" x14ac:dyDescent="0.25">
      <c r="B43" s="88">
        <v>40</v>
      </c>
      <c r="C43" s="70">
        <v>25</v>
      </c>
      <c r="D43" s="78">
        <f t="shared" si="11"/>
        <v>1</v>
      </c>
      <c r="E43" s="72">
        <v>22</v>
      </c>
      <c r="G43" s="88">
        <v>40</v>
      </c>
      <c r="H43" s="70">
        <v>6</v>
      </c>
      <c r="I43" s="78">
        <f t="shared" si="1"/>
        <v>1</v>
      </c>
      <c r="J43" s="72"/>
      <c r="L43" s="88">
        <v>40</v>
      </c>
      <c r="M43" s="74">
        <v>5</v>
      </c>
      <c r="N43" s="78">
        <f t="shared" si="2"/>
        <v>1</v>
      </c>
      <c r="O43" s="72"/>
      <c r="Q43" s="88">
        <v>40</v>
      </c>
      <c r="R43" s="74">
        <v>4</v>
      </c>
      <c r="S43" s="78">
        <f t="shared" si="3"/>
        <v>1</v>
      </c>
      <c r="T43" s="72"/>
      <c r="V43" s="88">
        <v>40</v>
      </c>
      <c r="W43" s="74">
        <v>3</v>
      </c>
      <c r="X43" s="78">
        <f t="shared" si="4"/>
        <v>1</v>
      </c>
      <c r="Y43" s="72"/>
      <c r="AA43" s="88">
        <v>40</v>
      </c>
      <c r="AB43" s="74">
        <v>1</v>
      </c>
      <c r="AC43" s="80">
        <f t="shared" si="5"/>
        <v>1</v>
      </c>
      <c r="AD43" s="72"/>
      <c r="AF43" s="88">
        <v>40</v>
      </c>
      <c r="AG43" s="74">
        <v>1</v>
      </c>
      <c r="AH43" s="80">
        <f t="shared" si="6"/>
        <v>1</v>
      </c>
      <c r="AI43" s="72"/>
    </row>
    <row r="44" spans="2:35" x14ac:dyDescent="0.25">
      <c r="B44" s="88">
        <v>41</v>
      </c>
      <c r="C44" s="70">
        <v>25</v>
      </c>
      <c r="D44" s="78">
        <f t="shared" si="11"/>
        <v>1</v>
      </c>
      <c r="E44" s="72">
        <v>20</v>
      </c>
      <c r="G44" s="88">
        <v>41</v>
      </c>
      <c r="H44" s="70">
        <v>5</v>
      </c>
      <c r="I44" s="78">
        <f t="shared" si="1"/>
        <v>0.83333333333333337</v>
      </c>
      <c r="J44" s="72"/>
      <c r="L44" s="88">
        <v>41</v>
      </c>
      <c r="M44" s="74">
        <v>4</v>
      </c>
      <c r="N44" s="78">
        <f t="shared" si="2"/>
        <v>0.8</v>
      </c>
      <c r="O44" s="72"/>
      <c r="Q44" s="88">
        <v>41</v>
      </c>
      <c r="R44" s="74">
        <v>3</v>
      </c>
      <c r="S44" s="78">
        <f t="shared" si="3"/>
        <v>0.75</v>
      </c>
      <c r="T44" s="72"/>
      <c r="V44" s="88">
        <v>41</v>
      </c>
      <c r="W44" s="74">
        <v>2</v>
      </c>
      <c r="X44" s="78">
        <f t="shared" si="4"/>
        <v>0.66666666666666663</v>
      </c>
      <c r="Y44" s="72"/>
      <c r="AA44" s="88">
        <v>41</v>
      </c>
      <c r="AB44" s="74">
        <v>1</v>
      </c>
      <c r="AC44" s="80">
        <f t="shared" si="5"/>
        <v>1</v>
      </c>
      <c r="AD44" s="72"/>
      <c r="AF44" s="88">
        <v>41</v>
      </c>
      <c r="AG44" s="74">
        <v>1</v>
      </c>
      <c r="AH44" s="80">
        <f t="shared" si="6"/>
        <v>1</v>
      </c>
      <c r="AI44" s="72"/>
    </row>
    <row r="45" spans="2:35" x14ac:dyDescent="0.25">
      <c r="B45" s="88">
        <v>42</v>
      </c>
      <c r="C45" s="70">
        <v>23</v>
      </c>
      <c r="D45" s="78">
        <f t="shared" si="11"/>
        <v>0.92</v>
      </c>
      <c r="E45" s="72">
        <v>20</v>
      </c>
      <c r="G45" s="88">
        <v>42</v>
      </c>
      <c r="H45" s="70">
        <v>5</v>
      </c>
      <c r="I45" s="78">
        <f t="shared" si="1"/>
        <v>1</v>
      </c>
      <c r="J45" s="72"/>
      <c r="L45" s="88">
        <v>42</v>
      </c>
      <c r="M45" s="74">
        <v>4</v>
      </c>
      <c r="N45" s="78">
        <f t="shared" si="2"/>
        <v>1</v>
      </c>
      <c r="O45" s="72"/>
      <c r="Q45" s="88">
        <v>42</v>
      </c>
      <c r="R45" s="74">
        <v>3</v>
      </c>
      <c r="S45" s="78">
        <f t="shared" si="3"/>
        <v>1</v>
      </c>
      <c r="T45" s="72"/>
      <c r="V45" s="88">
        <v>42</v>
      </c>
      <c r="W45" s="74">
        <v>2</v>
      </c>
      <c r="X45" s="78">
        <f t="shared" si="4"/>
        <v>1</v>
      </c>
      <c r="Y45" s="72"/>
      <c r="AA45" s="88">
        <v>42</v>
      </c>
      <c r="AB45" s="74">
        <v>1</v>
      </c>
      <c r="AC45" s="80">
        <f t="shared" si="5"/>
        <v>1</v>
      </c>
      <c r="AD45" s="72"/>
      <c r="AF45" s="88">
        <v>42</v>
      </c>
      <c r="AG45" s="74">
        <v>1</v>
      </c>
      <c r="AH45" s="80">
        <f t="shared" si="6"/>
        <v>1</v>
      </c>
      <c r="AI45" s="72"/>
    </row>
    <row r="46" spans="2:35" x14ac:dyDescent="0.25">
      <c r="B46" s="88">
        <v>43</v>
      </c>
      <c r="C46" s="70">
        <v>22</v>
      </c>
      <c r="D46" s="78">
        <f t="shared" si="11"/>
        <v>0.95652173913043481</v>
      </c>
      <c r="E46" s="72">
        <v>20</v>
      </c>
      <c r="G46" s="88">
        <v>43</v>
      </c>
      <c r="H46" s="70">
        <v>5</v>
      </c>
      <c r="I46" s="78">
        <f t="shared" si="1"/>
        <v>1</v>
      </c>
      <c r="J46" s="72"/>
      <c r="L46" s="88">
        <v>43</v>
      </c>
      <c r="M46" s="74">
        <v>4</v>
      </c>
      <c r="N46" s="78">
        <f t="shared" si="2"/>
        <v>1</v>
      </c>
      <c r="O46" s="72"/>
      <c r="Q46" s="88">
        <v>43</v>
      </c>
      <c r="R46" s="74">
        <v>3</v>
      </c>
      <c r="S46" s="78">
        <f t="shared" si="3"/>
        <v>1</v>
      </c>
      <c r="T46" s="72"/>
      <c r="V46" s="88">
        <v>43</v>
      </c>
      <c r="W46" s="74">
        <v>2</v>
      </c>
      <c r="X46" s="78">
        <f t="shared" si="4"/>
        <v>1</v>
      </c>
      <c r="Y46" s="72"/>
      <c r="AA46" s="88">
        <v>43</v>
      </c>
      <c r="AB46" s="74">
        <v>1</v>
      </c>
      <c r="AC46" s="80">
        <f t="shared" si="5"/>
        <v>1</v>
      </c>
      <c r="AD46" s="72"/>
      <c r="AF46" s="88">
        <v>43</v>
      </c>
      <c r="AG46" s="74">
        <v>1</v>
      </c>
      <c r="AH46" s="80">
        <f t="shared" si="6"/>
        <v>1</v>
      </c>
      <c r="AI46" s="72"/>
    </row>
    <row r="47" spans="2:35" x14ac:dyDescent="0.25">
      <c r="B47" s="88">
        <v>44</v>
      </c>
      <c r="C47" s="70">
        <v>22</v>
      </c>
      <c r="D47" s="78">
        <f t="shared" si="11"/>
        <v>1</v>
      </c>
      <c r="E47" s="72">
        <v>20</v>
      </c>
      <c r="G47" s="88">
        <v>44</v>
      </c>
      <c r="H47" s="70">
        <v>5</v>
      </c>
      <c r="I47" s="78">
        <f t="shared" si="1"/>
        <v>1</v>
      </c>
      <c r="J47" s="72"/>
      <c r="L47" s="88">
        <v>44</v>
      </c>
      <c r="M47" s="74">
        <v>4</v>
      </c>
      <c r="N47" s="78">
        <f t="shared" si="2"/>
        <v>1</v>
      </c>
      <c r="O47" s="72"/>
      <c r="Q47" s="88">
        <v>44</v>
      </c>
      <c r="R47" s="74">
        <v>3</v>
      </c>
      <c r="S47" s="78">
        <f t="shared" si="3"/>
        <v>1</v>
      </c>
      <c r="T47" s="72"/>
      <c r="V47" s="88">
        <v>44</v>
      </c>
      <c r="W47" s="74">
        <v>2</v>
      </c>
      <c r="X47" s="78">
        <f t="shared" si="4"/>
        <v>1</v>
      </c>
      <c r="Y47" s="72"/>
      <c r="AA47" s="88">
        <v>44</v>
      </c>
      <c r="AB47" s="74">
        <v>1</v>
      </c>
      <c r="AC47" s="80">
        <f t="shared" si="5"/>
        <v>1</v>
      </c>
      <c r="AD47" s="72"/>
      <c r="AF47" s="88">
        <v>44</v>
      </c>
      <c r="AG47" s="74">
        <v>1</v>
      </c>
      <c r="AH47" s="80">
        <f t="shared" si="6"/>
        <v>1</v>
      </c>
      <c r="AI47" s="72"/>
    </row>
    <row r="48" spans="2:35" x14ac:dyDescent="0.25">
      <c r="B48" s="88">
        <v>45</v>
      </c>
      <c r="C48" s="70">
        <v>21</v>
      </c>
      <c r="D48" s="78">
        <f t="shared" si="11"/>
        <v>0.95454545454545459</v>
      </c>
      <c r="E48" s="72">
        <v>18</v>
      </c>
      <c r="G48" s="88">
        <v>45</v>
      </c>
      <c r="H48" s="70">
        <v>5</v>
      </c>
      <c r="I48" s="78">
        <f t="shared" si="1"/>
        <v>1</v>
      </c>
      <c r="J48" s="72"/>
      <c r="L48" s="88">
        <v>45</v>
      </c>
      <c r="M48" s="74">
        <v>4</v>
      </c>
      <c r="N48" s="78">
        <f t="shared" si="2"/>
        <v>1</v>
      </c>
      <c r="O48" s="72"/>
      <c r="Q48" s="88">
        <v>45</v>
      </c>
      <c r="R48" s="74">
        <v>3</v>
      </c>
      <c r="S48" s="78">
        <f t="shared" si="3"/>
        <v>1</v>
      </c>
      <c r="T48" s="72"/>
      <c r="V48" s="88">
        <v>45</v>
      </c>
      <c r="W48" s="74">
        <v>2</v>
      </c>
      <c r="X48" s="78">
        <f t="shared" si="4"/>
        <v>1</v>
      </c>
      <c r="Y48" s="72"/>
      <c r="AA48" s="88">
        <v>45</v>
      </c>
      <c r="AB48" s="74">
        <v>1</v>
      </c>
      <c r="AC48" s="80">
        <f t="shared" si="5"/>
        <v>1</v>
      </c>
      <c r="AD48" s="72"/>
      <c r="AF48" s="88">
        <v>45</v>
      </c>
      <c r="AG48" s="74">
        <v>1</v>
      </c>
      <c r="AH48" s="80">
        <f t="shared" si="6"/>
        <v>1</v>
      </c>
      <c r="AI48" s="72"/>
    </row>
    <row r="49" spans="2:35" x14ac:dyDescent="0.25">
      <c r="B49" s="88">
        <v>46</v>
      </c>
      <c r="C49" s="70">
        <v>20</v>
      </c>
      <c r="D49" s="78">
        <f t="shared" si="11"/>
        <v>0.95238095238095233</v>
      </c>
      <c r="E49" s="72">
        <v>18</v>
      </c>
      <c r="G49" s="88">
        <v>46</v>
      </c>
      <c r="H49" s="70">
        <v>5</v>
      </c>
      <c r="I49" s="78">
        <f t="shared" si="1"/>
        <v>1</v>
      </c>
      <c r="J49" s="72"/>
      <c r="L49" s="88">
        <v>46</v>
      </c>
      <c r="M49" s="74">
        <v>4</v>
      </c>
      <c r="N49" s="78">
        <f t="shared" si="2"/>
        <v>1</v>
      </c>
      <c r="O49" s="72"/>
      <c r="Q49" s="88">
        <v>46</v>
      </c>
      <c r="R49" s="74">
        <v>3</v>
      </c>
      <c r="S49" s="78">
        <f t="shared" si="3"/>
        <v>1</v>
      </c>
      <c r="T49" s="72"/>
      <c r="V49" s="88">
        <v>46</v>
      </c>
      <c r="W49" s="74">
        <v>2</v>
      </c>
      <c r="X49" s="78">
        <f t="shared" si="4"/>
        <v>1</v>
      </c>
      <c r="Y49" s="72"/>
      <c r="AA49" s="88">
        <v>46</v>
      </c>
      <c r="AB49" s="74">
        <v>1</v>
      </c>
      <c r="AC49" s="80">
        <f t="shared" si="5"/>
        <v>1</v>
      </c>
      <c r="AD49" s="72"/>
      <c r="AF49" s="88">
        <v>46</v>
      </c>
      <c r="AG49" s="74">
        <v>1</v>
      </c>
      <c r="AH49" s="80">
        <f t="shared" si="6"/>
        <v>1</v>
      </c>
      <c r="AI49" s="72"/>
    </row>
    <row r="50" spans="2:35" x14ac:dyDescent="0.25">
      <c r="B50" s="88">
        <v>47</v>
      </c>
      <c r="C50" s="70">
        <v>19</v>
      </c>
      <c r="D50" s="78">
        <f t="shared" si="11"/>
        <v>0.95</v>
      </c>
      <c r="E50" s="72">
        <v>18</v>
      </c>
      <c r="G50" s="88">
        <v>47</v>
      </c>
      <c r="H50" s="70">
        <v>5</v>
      </c>
      <c r="I50" s="78">
        <f t="shared" si="1"/>
        <v>1</v>
      </c>
      <c r="J50" s="72"/>
      <c r="L50" s="88">
        <v>47</v>
      </c>
      <c r="M50" s="74">
        <v>4</v>
      </c>
      <c r="N50" s="78">
        <f t="shared" si="2"/>
        <v>1</v>
      </c>
      <c r="O50" s="72"/>
      <c r="Q50" s="88">
        <v>47</v>
      </c>
      <c r="R50" s="74">
        <v>3</v>
      </c>
      <c r="S50" s="78">
        <f t="shared" si="3"/>
        <v>1</v>
      </c>
      <c r="T50" s="72"/>
      <c r="V50" s="88">
        <v>47</v>
      </c>
      <c r="W50" s="74">
        <v>2</v>
      </c>
      <c r="X50" s="78">
        <f t="shared" si="4"/>
        <v>1</v>
      </c>
      <c r="Y50" s="72"/>
      <c r="AA50" s="88">
        <v>47</v>
      </c>
      <c r="AB50" s="74">
        <v>1</v>
      </c>
      <c r="AC50" s="80">
        <f t="shared" si="5"/>
        <v>1</v>
      </c>
      <c r="AD50" s="72"/>
      <c r="AF50" s="88">
        <v>47</v>
      </c>
      <c r="AG50" s="74">
        <v>1</v>
      </c>
      <c r="AH50" s="80">
        <f t="shared" si="6"/>
        <v>1</v>
      </c>
      <c r="AI50" s="72"/>
    </row>
    <row r="51" spans="2:35" x14ac:dyDescent="0.25">
      <c r="B51" s="88">
        <v>48</v>
      </c>
      <c r="C51" s="70">
        <v>19</v>
      </c>
      <c r="D51" s="78">
        <f t="shared" si="11"/>
        <v>1</v>
      </c>
      <c r="E51" s="72">
        <v>18</v>
      </c>
      <c r="G51" s="88">
        <v>48</v>
      </c>
      <c r="H51" s="70">
        <v>5</v>
      </c>
      <c r="I51" s="78">
        <f t="shared" si="1"/>
        <v>1</v>
      </c>
      <c r="J51" s="72"/>
      <c r="L51" s="88">
        <v>48</v>
      </c>
      <c r="M51" s="74">
        <v>4</v>
      </c>
      <c r="N51" s="78">
        <f t="shared" si="2"/>
        <v>1</v>
      </c>
      <c r="O51" s="72"/>
      <c r="Q51" s="88">
        <v>48</v>
      </c>
      <c r="R51" s="74">
        <v>3</v>
      </c>
      <c r="S51" s="78">
        <f t="shared" si="3"/>
        <v>1</v>
      </c>
      <c r="T51" s="72"/>
      <c r="V51" s="88">
        <v>48</v>
      </c>
      <c r="W51" s="74">
        <v>2</v>
      </c>
      <c r="X51" s="78">
        <f t="shared" si="4"/>
        <v>1</v>
      </c>
      <c r="Y51" s="72"/>
      <c r="AA51" s="88">
        <v>48</v>
      </c>
      <c r="AB51" s="74">
        <v>1</v>
      </c>
      <c r="AC51" s="80">
        <f t="shared" si="5"/>
        <v>1</v>
      </c>
      <c r="AD51" s="72"/>
      <c r="AF51" s="88">
        <v>48</v>
      </c>
      <c r="AG51" s="74">
        <v>1</v>
      </c>
      <c r="AH51" s="80">
        <f t="shared" si="6"/>
        <v>1</v>
      </c>
      <c r="AI51" s="72"/>
    </row>
    <row r="52" spans="2:35" x14ac:dyDescent="0.25">
      <c r="B52" s="88">
        <v>49</v>
      </c>
      <c r="C52" s="70">
        <v>19</v>
      </c>
      <c r="D52" s="78">
        <f t="shared" si="11"/>
        <v>1</v>
      </c>
      <c r="E52" s="72">
        <v>18</v>
      </c>
      <c r="G52" s="88">
        <v>49</v>
      </c>
      <c r="H52" s="70">
        <v>4</v>
      </c>
      <c r="I52" s="78">
        <f t="shared" si="1"/>
        <v>0.8</v>
      </c>
      <c r="J52" s="72"/>
      <c r="L52" s="88">
        <v>49</v>
      </c>
      <c r="M52" s="74">
        <v>3</v>
      </c>
      <c r="N52" s="78">
        <f t="shared" si="2"/>
        <v>0.75</v>
      </c>
      <c r="O52" s="72"/>
      <c r="Q52" s="88">
        <v>49</v>
      </c>
      <c r="R52" s="74">
        <v>2</v>
      </c>
      <c r="S52" s="78">
        <f t="shared" si="3"/>
        <v>0.66666666666666663</v>
      </c>
      <c r="T52" s="72"/>
      <c r="V52" s="88">
        <v>49</v>
      </c>
      <c r="W52" s="74">
        <v>1</v>
      </c>
      <c r="X52" s="78">
        <f t="shared" si="4"/>
        <v>0.5</v>
      </c>
      <c r="Y52" s="72"/>
      <c r="AA52" s="88">
        <v>49</v>
      </c>
      <c r="AB52" s="74">
        <v>1</v>
      </c>
      <c r="AC52" s="80">
        <f t="shared" si="5"/>
        <v>1</v>
      </c>
      <c r="AD52" s="72"/>
      <c r="AF52" s="88">
        <v>49</v>
      </c>
      <c r="AG52" s="74">
        <v>1</v>
      </c>
      <c r="AH52" s="80">
        <f t="shared" si="6"/>
        <v>1</v>
      </c>
      <c r="AI52" s="72"/>
    </row>
    <row r="53" spans="2:35" x14ac:dyDescent="0.25">
      <c r="B53" s="88">
        <v>50</v>
      </c>
      <c r="C53" s="70">
        <v>18</v>
      </c>
      <c r="D53" s="78">
        <f t="shared" si="11"/>
        <v>0.94736842105263153</v>
      </c>
      <c r="E53" s="72">
        <v>17</v>
      </c>
      <c r="G53" s="88">
        <v>50</v>
      </c>
      <c r="H53" s="70">
        <v>4</v>
      </c>
      <c r="I53" s="78">
        <f t="shared" si="1"/>
        <v>1</v>
      </c>
      <c r="J53" s="72"/>
      <c r="L53" s="88">
        <v>50</v>
      </c>
      <c r="M53" s="74">
        <v>3</v>
      </c>
      <c r="N53" s="78">
        <f t="shared" si="2"/>
        <v>1</v>
      </c>
      <c r="O53" s="72"/>
      <c r="Q53" s="88">
        <v>50</v>
      </c>
      <c r="R53" s="74">
        <v>2</v>
      </c>
      <c r="S53" s="78">
        <f t="shared" si="3"/>
        <v>1</v>
      </c>
      <c r="T53" s="72"/>
      <c r="V53" s="88">
        <v>50</v>
      </c>
      <c r="W53" s="74">
        <v>1</v>
      </c>
      <c r="X53" s="78">
        <f t="shared" si="4"/>
        <v>1</v>
      </c>
      <c r="Y53" s="72"/>
      <c r="AA53" s="88">
        <v>50</v>
      </c>
      <c r="AB53" s="74">
        <v>1</v>
      </c>
      <c r="AC53" s="80">
        <f t="shared" si="5"/>
        <v>1</v>
      </c>
      <c r="AD53" s="72"/>
      <c r="AF53" s="88">
        <v>50</v>
      </c>
      <c r="AG53" s="74">
        <v>1</v>
      </c>
      <c r="AH53" s="80">
        <f t="shared" si="6"/>
        <v>1</v>
      </c>
      <c r="AI53" s="72"/>
    </row>
    <row r="54" spans="2:35" x14ac:dyDescent="0.25">
      <c r="B54" s="88">
        <v>51</v>
      </c>
      <c r="C54" s="70">
        <v>17</v>
      </c>
      <c r="D54" s="78">
        <f t="shared" si="11"/>
        <v>0.94444444444444442</v>
      </c>
      <c r="E54" s="72">
        <v>16</v>
      </c>
      <c r="G54" s="88">
        <v>51</v>
      </c>
      <c r="H54" s="70">
        <v>4</v>
      </c>
      <c r="I54" s="78">
        <f t="shared" si="1"/>
        <v>1</v>
      </c>
      <c r="J54" s="72"/>
      <c r="L54" s="88">
        <v>51</v>
      </c>
      <c r="M54" s="74">
        <v>3</v>
      </c>
      <c r="N54" s="78">
        <f t="shared" si="2"/>
        <v>1</v>
      </c>
      <c r="O54" s="72"/>
      <c r="Q54" s="88">
        <v>51</v>
      </c>
      <c r="R54" s="74">
        <v>2</v>
      </c>
      <c r="S54" s="78">
        <f t="shared" si="3"/>
        <v>1</v>
      </c>
      <c r="T54" s="72"/>
      <c r="V54" s="88">
        <v>51</v>
      </c>
      <c r="W54" s="74">
        <v>1</v>
      </c>
      <c r="X54" s="78">
        <f t="shared" si="4"/>
        <v>1</v>
      </c>
      <c r="Y54" s="72"/>
      <c r="AA54" s="88">
        <v>51</v>
      </c>
      <c r="AB54" s="74">
        <v>1</v>
      </c>
      <c r="AC54" s="80">
        <f t="shared" si="5"/>
        <v>1</v>
      </c>
      <c r="AD54" s="72"/>
      <c r="AF54" s="88">
        <v>51</v>
      </c>
      <c r="AG54" s="74">
        <v>1</v>
      </c>
      <c r="AH54" s="80">
        <f t="shared" si="6"/>
        <v>1</v>
      </c>
      <c r="AI54" s="72"/>
    </row>
    <row r="55" spans="2:35" x14ac:dyDescent="0.25">
      <c r="B55" s="88">
        <v>52</v>
      </c>
      <c r="C55" s="70">
        <v>17</v>
      </c>
      <c r="D55" s="78">
        <f t="shared" si="11"/>
        <v>1</v>
      </c>
      <c r="E55" s="72">
        <v>16</v>
      </c>
      <c r="G55" s="88">
        <v>52</v>
      </c>
      <c r="H55" s="70">
        <v>4</v>
      </c>
      <c r="I55" s="78">
        <f t="shared" si="1"/>
        <v>1</v>
      </c>
      <c r="J55" s="72"/>
      <c r="L55" s="88">
        <v>52</v>
      </c>
      <c r="M55" s="74">
        <v>3</v>
      </c>
      <c r="N55" s="78">
        <f t="shared" si="2"/>
        <v>1</v>
      </c>
      <c r="O55" s="72"/>
      <c r="Q55" s="88">
        <v>52</v>
      </c>
      <c r="R55" s="74">
        <v>2</v>
      </c>
      <c r="S55" s="78">
        <f t="shared" si="3"/>
        <v>1</v>
      </c>
      <c r="T55" s="72"/>
      <c r="V55" s="88">
        <v>52</v>
      </c>
      <c r="W55" s="74">
        <v>1</v>
      </c>
      <c r="X55" s="78">
        <f t="shared" si="4"/>
        <v>1</v>
      </c>
      <c r="Y55" s="72"/>
      <c r="AA55" s="88">
        <v>52</v>
      </c>
      <c r="AB55" s="74">
        <v>1</v>
      </c>
      <c r="AC55" s="80">
        <f t="shared" si="5"/>
        <v>1</v>
      </c>
      <c r="AD55" s="72"/>
      <c r="AF55" s="88">
        <v>52</v>
      </c>
      <c r="AG55" s="74">
        <v>1</v>
      </c>
      <c r="AH55" s="80">
        <f t="shared" si="6"/>
        <v>1</v>
      </c>
      <c r="AI55" s="72"/>
    </row>
    <row r="56" spans="2:35" x14ac:dyDescent="0.25">
      <c r="B56" s="88">
        <v>53</v>
      </c>
      <c r="C56" s="70">
        <v>16</v>
      </c>
      <c r="D56" s="78">
        <f t="shared" si="11"/>
        <v>0.94117647058823528</v>
      </c>
      <c r="E56" s="72">
        <v>15</v>
      </c>
      <c r="G56" s="88">
        <v>53</v>
      </c>
      <c r="H56" s="70">
        <v>4</v>
      </c>
      <c r="I56" s="78">
        <f t="shared" si="1"/>
        <v>1</v>
      </c>
      <c r="J56" s="72"/>
      <c r="L56" s="88">
        <v>53</v>
      </c>
      <c r="M56" s="74">
        <v>3</v>
      </c>
      <c r="N56" s="78">
        <f t="shared" si="2"/>
        <v>1</v>
      </c>
      <c r="O56" s="72">
        <v>48</v>
      </c>
      <c r="Q56" s="88">
        <v>53</v>
      </c>
      <c r="R56" s="74">
        <v>2</v>
      </c>
      <c r="S56" s="78">
        <f t="shared" si="3"/>
        <v>1</v>
      </c>
      <c r="T56" s="72"/>
      <c r="V56" s="88">
        <v>53</v>
      </c>
      <c r="W56" s="74">
        <v>1</v>
      </c>
      <c r="X56" s="78">
        <f t="shared" si="4"/>
        <v>1</v>
      </c>
      <c r="Y56" s="72"/>
      <c r="AA56" s="88">
        <v>53</v>
      </c>
      <c r="AB56" s="74">
        <v>1</v>
      </c>
      <c r="AC56" s="80">
        <f t="shared" si="5"/>
        <v>1</v>
      </c>
      <c r="AD56" s="72"/>
      <c r="AF56" s="88">
        <v>53</v>
      </c>
      <c r="AG56" s="74">
        <v>1</v>
      </c>
      <c r="AH56" s="80">
        <f t="shared" si="6"/>
        <v>1</v>
      </c>
      <c r="AI56" s="72"/>
    </row>
    <row r="57" spans="2:35" x14ac:dyDescent="0.25">
      <c r="B57" s="88">
        <v>54</v>
      </c>
      <c r="C57" s="70">
        <v>16</v>
      </c>
      <c r="D57" s="78">
        <f t="shared" si="11"/>
        <v>1</v>
      </c>
      <c r="E57" s="72">
        <v>15</v>
      </c>
      <c r="G57" s="88">
        <v>54</v>
      </c>
      <c r="H57" s="70">
        <v>4</v>
      </c>
      <c r="I57" s="78">
        <f t="shared" si="1"/>
        <v>1</v>
      </c>
      <c r="J57" s="72"/>
      <c r="L57" s="88">
        <v>54</v>
      </c>
      <c r="M57" s="74">
        <v>3</v>
      </c>
      <c r="N57" s="78">
        <f t="shared" si="2"/>
        <v>1</v>
      </c>
      <c r="O57" s="72"/>
      <c r="Q57" s="88">
        <v>54</v>
      </c>
      <c r="R57" s="74">
        <v>2</v>
      </c>
      <c r="S57" s="78">
        <f t="shared" si="3"/>
        <v>1</v>
      </c>
      <c r="T57" s="72"/>
      <c r="V57" s="88">
        <v>54</v>
      </c>
      <c r="W57" s="74">
        <v>1</v>
      </c>
      <c r="X57" s="78">
        <f t="shared" si="4"/>
        <v>1</v>
      </c>
      <c r="Y57" s="72"/>
      <c r="AA57" s="88">
        <v>54</v>
      </c>
      <c r="AB57" s="74">
        <v>1</v>
      </c>
      <c r="AC57" s="80">
        <f t="shared" si="5"/>
        <v>1</v>
      </c>
      <c r="AD57" s="72"/>
      <c r="AF57" s="88">
        <v>54</v>
      </c>
      <c r="AG57" s="74">
        <v>1</v>
      </c>
      <c r="AH57" s="80">
        <f t="shared" si="6"/>
        <v>1</v>
      </c>
      <c r="AI57" s="72"/>
    </row>
    <row r="58" spans="2:35" x14ac:dyDescent="0.25">
      <c r="B58" s="88">
        <v>55</v>
      </c>
      <c r="C58" s="70">
        <v>16</v>
      </c>
      <c r="D58" s="78">
        <f t="shared" si="11"/>
        <v>1</v>
      </c>
      <c r="E58" s="72">
        <v>15</v>
      </c>
      <c r="G58" s="88">
        <v>55</v>
      </c>
      <c r="H58" s="70">
        <v>4</v>
      </c>
      <c r="I58" s="78">
        <f t="shared" si="1"/>
        <v>1</v>
      </c>
      <c r="J58" s="72"/>
      <c r="L58" s="88">
        <v>55</v>
      </c>
      <c r="M58" s="74">
        <v>3</v>
      </c>
      <c r="N58" s="78">
        <f t="shared" si="2"/>
        <v>1</v>
      </c>
      <c r="O58" s="72"/>
      <c r="Q58" s="88">
        <v>55</v>
      </c>
      <c r="R58" s="74">
        <v>2</v>
      </c>
      <c r="S58" s="78">
        <f t="shared" si="3"/>
        <v>1</v>
      </c>
      <c r="T58" s="72"/>
      <c r="V58" s="88">
        <v>55</v>
      </c>
      <c r="W58" s="74">
        <v>1</v>
      </c>
      <c r="X58" s="78">
        <f t="shared" si="4"/>
        <v>1</v>
      </c>
      <c r="Y58" s="72"/>
      <c r="AA58" s="88">
        <v>55</v>
      </c>
      <c r="AB58" s="74">
        <v>1</v>
      </c>
      <c r="AC58" s="80">
        <f t="shared" si="5"/>
        <v>1</v>
      </c>
      <c r="AD58" s="72"/>
      <c r="AF58" s="88">
        <v>55</v>
      </c>
      <c r="AG58" s="74">
        <v>1</v>
      </c>
      <c r="AH58" s="80">
        <f t="shared" si="6"/>
        <v>1</v>
      </c>
      <c r="AI58" s="72"/>
    </row>
    <row r="59" spans="2:35" x14ac:dyDescent="0.25">
      <c r="B59" s="88">
        <v>56</v>
      </c>
      <c r="C59" s="70">
        <v>16</v>
      </c>
      <c r="D59" s="78">
        <f t="shared" si="11"/>
        <v>1</v>
      </c>
      <c r="E59" s="72">
        <v>15</v>
      </c>
      <c r="G59" s="88">
        <v>56</v>
      </c>
      <c r="H59" s="70">
        <v>4</v>
      </c>
      <c r="I59" s="78">
        <f t="shared" si="1"/>
        <v>1</v>
      </c>
      <c r="J59" s="72"/>
      <c r="L59" s="88">
        <v>56</v>
      </c>
      <c r="M59" s="74">
        <v>3</v>
      </c>
      <c r="N59" s="78">
        <f t="shared" si="2"/>
        <v>1</v>
      </c>
      <c r="O59" s="72">
        <v>40</v>
      </c>
      <c r="Q59" s="88">
        <v>56</v>
      </c>
      <c r="R59" s="74">
        <v>2</v>
      </c>
      <c r="S59" s="78">
        <f t="shared" si="3"/>
        <v>1</v>
      </c>
      <c r="T59" s="72"/>
      <c r="V59" s="88">
        <v>56</v>
      </c>
      <c r="W59" s="74">
        <v>1</v>
      </c>
      <c r="X59" s="78">
        <f t="shared" si="4"/>
        <v>1</v>
      </c>
      <c r="Y59" s="72"/>
      <c r="AA59" s="88">
        <v>56</v>
      </c>
      <c r="AB59" s="74">
        <v>1</v>
      </c>
      <c r="AC59" s="80">
        <f t="shared" si="5"/>
        <v>1</v>
      </c>
      <c r="AD59" s="72"/>
      <c r="AF59" s="88">
        <v>56</v>
      </c>
      <c r="AG59" s="74">
        <v>1</v>
      </c>
      <c r="AH59" s="80">
        <f t="shared" si="6"/>
        <v>1</v>
      </c>
      <c r="AI59" s="72"/>
    </row>
    <row r="60" spans="2:35" x14ac:dyDescent="0.25">
      <c r="B60" s="88">
        <v>57</v>
      </c>
      <c r="C60" s="70">
        <v>16</v>
      </c>
      <c r="D60" s="78">
        <f t="shared" si="11"/>
        <v>1</v>
      </c>
      <c r="E60" s="72">
        <v>15</v>
      </c>
      <c r="G60" s="88">
        <v>57</v>
      </c>
      <c r="H60" s="70">
        <v>3</v>
      </c>
      <c r="I60" s="78">
        <f t="shared" si="1"/>
        <v>0.75</v>
      </c>
      <c r="J60" s="72"/>
      <c r="L60" s="88">
        <v>57</v>
      </c>
      <c r="M60" s="74">
        <v>2</v>
      </c>
      <c r="N60" s="78">
        <f t="shared" si="2"/>
        <v>0.66666666666666663</v>
      </c>
      <c r="O60" s="72"/>
      <c r="Q60" s="88">
        <v>57</v>
      </c>
      <c r="R60" s="74">
        <v>1</v>
      </c>
      <c r="S60" s="78">
        <f t="shared" si="3"/>
        <v>0.5</v>
      </c>
      <c r="T60" s="72"/>
      <c r="V60" s="88">
        <v>57</v>
      </c>
      <c r="W60" s="74">
        <v>1</v>
      </c>
      <c r="X60" s="78">
        <f t="shared" si="4"/>
        <v>1</v>
      </c>
      <c r="Y60" s="72"/>
      <c r="AA60" s="88">
        <v>57</v>
      </c>
      <c r="AB60" s="74">
        <v>1</v>
      </c>
      <c r="AC60" s="80">
        <f t="shared" si="5"/>
        <v>1</v>
      </c>
      <c r="AD60" s="72"/>
      <c r="AF60" s="88">
        <v>57</v>
      </c>
      <c r="AG60" s="74">
        <v>1</v>
      </c>
      <c r="AH60" s="80">
        <f t="shared" si="6"/>
        <v>1</v>
      </c>
      <c r="AI60" s="72"/>
    </row>
    <row r="61" spans="2:35" x14ac:dyDescent="0.25">
      <c r="B61" s="88">
        <v>58</v>
      </c>
      <c r="C61" s="70">
        <v>15</v>
      </c>
      <c r="D61" s="78">
        <f t="shared" si="11"/>
        <v>0.9375</v>
      </c>
      <c r="E61" s="72">
        <v>14</v>
      </c>
      <c r="G61" s="88">
        <v>58</v>
      </c>
      <c r="H61" s="70">
        <v>3</v>
      </c>
      <c r="I61" s="78">
        <f t="shared" si="1"/>
        <v>1</v>
      </c>
      <c r="J61" s="72"/>
      <c r="L61" s="88">
        <v>58</v>
      </c>
      <c r="M61" s="74">
        <v>2</v>
      </c>
      <c r="N61" s="78">
        <f t="shared" si="2"/>
        <v>1</v>
      </c>
      <c r="O61" s="72"/>
      <c r="Q61" s="88">
        <v>58</v>
      </c>
      <c r="R61" s="74">
        <v>1</v>
      </c>
      <c r="S61" s="78">
        <f t="shared" si="3"/>
        <v>1</v>
      </c>
      <c r="T61" s="72"/>
      <c r="V61" s="88">
        <v>58</v>
      </c>
      <c r="W61" s="74">
        <v>1</v>
      </c>
      <c r="X61" s="78">
        <f t="shared" si="4"/>
        <v>1</v>
      </c>
      <c r="Y61" s="72"/>
      <c r="AA61" s="88">
        <v>58</v>
      </c>
      <c r="AB61" s="74">
        <v>1</v>
      </c>
      <c r="AC61" s="80">
        <f t="shared" si="5"/>
        <v>1</v>
      </c>
      <c r="AD61" s="72"/>
      <c r="AF61" s="88">
        <v>58</v>
      </c>
      <c r="AG61" s="74">
        <v>1</v>
      </c>
      <c r="AH61" s="80">
        <f t="shared" si="6"/>
        <v>1</v>
      </c>
      <c r="AI61" s="72"/>
    </row>
    <row r="62" spans="2:35" x14ac:dyDescent="0.25">
      <c r="B62" s="88">
        <v>59</v>
      </c>
      <c r="C62" s="70">
        <v>14</v>
      </c>
      <c r="D62" s="78">
        <f t="shared" si="11"/>
        <v>0.93333333333333335</v>
      </c>
      <c r="E62" s="72">
        <v>13</v>
      </c>
      <c r="G62" s="88">
        <v>59</v>
      </c>
      <c r="H62" s="70">
        <v>3</v>
      </c>
      <c r="I62" s="78">
        <f t="shared" si="1"/>
        <v>1</v>
      </c>
      <c r="J62" s="72"/>
      <c r="L62" s="88">
        <v>59</v>
      </c>
      <c r="M62" s="74">
        <v>2</v>
      </c>
      <c r="N62" s="78">
        <f t="shared" si="2"/>
        <v>1</v>
      </c>
      <c r="O62" s="72"/>
      <c r="Q62" s="88">
        <v>59</v>
      </c>
      <c r="R62" s="74">
        <v>1</v>
      </c>
      <c r="S62" s="78">
        <f t="shared" si="3"/>
        <v>1</v>
      </c>
      <c r="T62" s="72"/>
      <c r="V62" s="88">
        <v>59</v>
      </c>
      <c r="W62" s="74">
        <v>1</v>
      </c>
      <c r="X62" s="78">
        <f t="shared" si="4"/>
        <v>1</v>
      </c>
      <c r="Y62" s="72"/>
      <c r="AA62" s="88">
        <v>59</v>
      </c>
      <c r="AB62" s="74">
        <v>1</v>
      </c>
      <c r="AC62" s="80">
        <f t="shared" si="5"/>
        <v>1</v>
      </c>
      <c r="AD62" s="72"/>
      <c r="AF62" s="88">
        <v>59</v>
      </c>
      <c r="AG62" s="74">
        <v>1</v>
      </c>
      <c r="AH62" s="80">
        <f t="shared" si="6"/>
        <v>1</v>
      </c>
      <c r="AI62" s="72"/>
    </row>
    <row r="63" spans="2:35" x14ac:dyDescent="0.25">
      <c r="B63" s="88">
        <v>60</v>
      </c>
      <c r="C63" s="70">
        <v>14</v>
      </c>
      <c r="D63" s="78">
        <f t="shared" si="11"/>
        <v>1</v>
      </c>
      <c r="E63" s="72">
        <v>13</v>
      </c>
      <c r="G63" s="88">
        <v>60</v>
      </c>
      <c r="H63" s="70">
        <v>3</v>
      </c>
      <c r="I63" s="78">
        <f t="shared" si="1"/>
        <v>1</v>
      </c>
      <c r="J63" s="72"/>
      <c r="L63" s="88">
        <v>60</v>
      </c>
      <c r="M63" s="74">
        <v>2</v>
      </c>
      <c r="N63" s="78">
        <f t="shared" si="2"/>
        <v>1</v>
      </c>
      <c r="O63" s="72"/>
      <c r="Q63" s="88">
        <v>60</v>
      </c>
      <c r="R63" s="74">
        <v>1</v>
      </c>
      <c r="S63" s="78">
        <f t="shared" si="3"/>
        <v>1</v>
      </c>
      <c r="T63" s="72"/>
      <c r="V63" s="88">
        <v>60</v>
      </c>
      <c r="W63" s="74">
        <v>1</v>
      </c>
      <c r="X63" s="78">
        <f t="shared" si="4"/>
        <v>1</v>
      </c>
      <c r="Y63" s="72"/>
      <c r="AA63" s="88">
        <v>60</v>
      </c>
      <c r="AB63" s="74">
        <v>1</v>
      </c>
      <c r="AC63" s="80">
        <f t="shared" si="5"/>
        <v>1</v>
      </c>
      <c r="AD63" s="72"/>
      <c r="AF63" s="88">
        <v>60</v>
      </c>
      <c r="AG63" s="74">
        <v>1</v>
      </c>
      <c r="AH63" s="80">
        <f t="shared" si="6"/>
        <v>1</v>
      </c>
      <c r="AI63" s="72"/>
    </row>
    <row r="64" spans="2:35" x14ac:dyDescent="0.25">
      <c r="B64" s="88">
        <v>61</v>
      </c>
      <c r="C64" s="70">
        <v>14</v>
      </c>
      <c r="D64" s="78">
        <f t="shared" si="11"/>
        <v>1</v>
      </c>
      <c r="E64" s="72">
        <v>12</v>
      </c>
      <c r="G64" s="88">
        <v>61</v>
      </c>
      <c r="H64" s="70">
        <v>3</v>
      </c>
      <c r="I64" s="78">
        <f t="shared" si="1"/>
        <v>1</v>
      </c>
      <c r="J64" s="72"/>
      <c r="L64" s="88">
        <v>61</v>
      </c>
      <c r="M64" s="74">
        <v>2</v>
      </c>
      <c r="N64" s="78">
        <f t="shared" si="2"/>
        <v>1</v>
      </c>
      <c r="O64" s="72">
        <v>32</v>
      </c>
      <c r="Q64" s="88">
        <v>61</v>
      </c>
      <c r="R64" s="74">
        <v>1</v>
      </c>
      <c r="S64" s="78">
        <f t="shared" si="3"/>
        <v>1</v>
      </c>
      <c r="T64" s="72"/>
      <c r="V64" s="88">
        <v>61</v>
      </c>
      <c r="W64" s="74">
        <v>1</v>
      </c>
      <c r="X64" s="78">
        <f t="shared" si="4"/>
        <v>1</v>
      </c>
      <c r="Y64" s="72"/>
      <c r="AA64" s="88">
        <v>61</v>
      </c>
      <c r="AB64" s="74">
        <v>1</v>
      </c>
      <c r="AC64" s="80">
        <f t="shared" si="5"/>
        <v>1</v>
      </c>
      <c r="AD64" s="72"/>
      <c r="AF64" s="88">
        <v>61</v>
      </c>
      <c r="AG64" s="74">
        <v>1</v>
      </c>
      <c r="AH64" s="80">
        <f t="shared" si="6"/>
        <v>1</v>
      </c>
      <c r="AI64" s="72"/>
    </row>
    <row r="65" spans="2:35" x14ac:dyDescent="0.25">
      <c r="B65" s="88">
        <v>62</v>
      </c>
      <c r="C65" s="70">
        <v>14</v>
      </c>
      <c r="D65" s="78">
        <f t="shared" si="11"/>
        <v>1</v>
      </c>
      <c r="E65" s="72">
        <v>12</v>
      </c>
      <c r="G65" s="88">
        <v>62</v>
      </c>
      <c r="H65" s="70">
        <v>3</v>
      </c>
      <c r="I65" s="78">
        <f t="shared" si="1"/>
        <v>1</v>
      </c>
      <c r="J65" s="72"/>
      <c r="L65" s="88">
        <v>62</v>
      </c>
      <c r="M65" s="74">
        <v>2</v>
      </c>
      <c r="N65" s="78">
        <f t="shared" si="2"/>
        <v>1</v>
      </c>
      <c r="O65" s="72"/>
      <c r="Q65" s="88">
        <v>62</v>
      </c>
      <c r="R65" s="74">
        <v>1</v>
      </c>
      <c r="S65" s="78">
        <f t="shared" si="3"/>
        <v>1</v>
      </c>
      <c r="T65" s="72"/>
      <c r="V65" s="88">
        <v>62</v>
      </c>
      <c r="W65" s="74">
        <v>1</v>
      </c>
      <c r="X65" s="78">
        <f t="shared" si="4"/>
        <v>1</v>
      </c>
      <c r="Y65" s="72"/>
      <c r="AA65" s="88">
        <v>62</v>
      </c>
      <c r="AB65" s="74">
        <v>1</v>
      </c>
      <c r="AC65" s="80">
        <f t="shared" si="5"/>
        <v>1</v>
      </c>
      <c r="AD65" s="72"/>
      <c r="AF65" s="88">
        <v>62</v>
      </c>
      <c r="AG65" s="74">
        <v>1</v>
      </c>
      <c r="AH65" s="80">
        <f t="shared" si="6"/>
        <v>1</v>
      </c>
      <c r="AI65" s="72"/>
    </row>
    <row r="66" spans="2:35" x14ac:dyDescent="0.25">
      <c r="B66" s="88">
        <v>63</v>
      </c>
      <c r="C66" s="70">
        <v>14</v>
      </c>
      <c r="D66" s="78">
        <f t="shared" si="11"/>
        <v>1</v>
      </c>
      <c r="E66" s="72">
        <v>12</v>
      </c>
      <c r="G66" s="88">
        <v>63</v>
      </c>
      <c r="H66" s="70">
        <v>3</v>
      </c>
      <c r="I66" s="78">
        <f t="shared" si="1"/>
        <v>1</v>
      </c>
      <c r="J66" s="72"/>
      <c r="L66" s="88">
        <v>63</v>
      </c>
      <c r="M66" s="74">
        <v>2</v>
      </c>
      <c r="N66" s="78">
        <f t="shared" si="2"/>
        <v>1</v>
      </c>
      <c r="O66" s="72"/>
      <c r="Q66" s="88">
        <v>63</v>
      </c>
      <c r="R66" s="74">
        <v>1</v>
      </c>
      <c r="S66" s="78">
        <f t="shared" si="3"/>
        <v>1</v>
      </c>
      <c r="T66" s="72"/>
      <c r="V66" s="88">
        <v>63</v>
      </c>
      <c r="W66" s="74">
        <v>1</v>
      </c>
      <c r="X66" s="78">
        <f t="shared" si="4"/>
        <v>1</v>
      </c>
      <c r="Y66" s="72"/>
      <c r="AA66" s="88">
        <v>63</v>
      </c>
      <c r="AB66" s="74">
        <v>1</v>
      </c>
      <c r="AC66" s="80">
        <f t="shared" si="5"/>
        <v>1</v>
      </c>
      <c r="AD66" s="72"/>
      <c r="AF66" s="88">
        <v>63</v>
      </c>
      <c r="AG66" s="74">
        <v>1</v>
      </c>
      <c r="AH66" s="80">
        <f t="shared" si="6"/>
        <v>1</v>
      </c>
      <c r="AI66" s="72"/>
    </row>
    <row r="67" spans="2:35" x14ac:dyDescent="0.25">
      <c r="B67" s="88">
        <v>64</v>
      </c>
      <c r="C67" s="70">
        <v>14</v>
      </c>
      <c r="D67" s="78">
        <f t="shared" si="11"/>
        <v>1</v>
      </c>
      <c r="E67" s="72">
        <v>12</v>
      </c>
      <c r="G67" s="88">
        <v>64</v>
      </c>
      <c r="H67" s="70">
        <v>3</v>
      </c>
      <c r="I67" s="78">
        <f t="shared" si="1"/>
        <v>1</v>
      </c>
      <c r="J67" s="72"/>
      <c r="L67" s="88">
        <v>64</v>
      </c>
      <c r="M67" s="74">
        <v>2</v>
      </c>
      <c r="N67" s="78">
        <f t="shared" si="2"/>
        <v>1</v>
      </c>
      <c r="O67" s="72"/>
      <c r="Q67" s="88">
        <v>64</v>
      </c>
      <c r="R67" s="74">
        <v>1</v>
      </c>
      <c r="S67" s="78">
        <f t="shared" si="3"/>
        <v>1</v>
      </c>
      <c r="T67" s="72"/>
      <c r="V67" s="88">
        <v>64</v>
      </c>
      <c r="W67" s="74">
        <v>1</v>
      </c>
      <c r="X67" s="78">
        <f t="shared" si="4"/>
        <v>1</v>
      </c>
      <c r="Y67" s="72"/>
      <c r="AA67" s="88">
        <v>64</v>
      </c>
      <c r="AB67" s="74">
        <v>1</v>
      </c>
      <c r="AC67" s="80">
        <f t="shared" si="5"/>
        <v>1</v>
      </c>
      <c r="AD67" s="72"/>
      <c r="AF67" s="88">
        <v>64</v>
      </c>
      <c r="AG67" s="74">
        <v>1</v>
      </c>
      <c r="AH67" s="80">
        <f t="shared" si="6"/>
        <v>1</v>
      </c>
      <c r="AI67" s="72"/>
    </row>
    <row r="68" spans="2:35" x14ac:dyDescent="0.25">
      <c r="B68" s="88">
        <v>65</v>
      </c>
      <c r="C68" s="70">
        <v>14</v>
      </c>
      <c r="D68" s="78">
        <f t="shared" si="11"/>
        <v>1</v>
      </c>
      <c r="E68" s="79">
        <v>12</v>
      </c>
      <c r="G68" s="88">
        <v>65</v>
      </c>
      <c r="H68" s="70">
        <v>2</v>
      </c>
      <c r="I68" s="78">
        <f t="shared" si="1"/>
        <v>0.66666666666666663</v>
      </c>
      <c r="J68" s="79"/>
      <c r="L68" s="88">
        <v>0</v>
      </c>
      <c r="M68" s="74">
        <v>0</v>
      </c>
      <c r="N68" s="78">
        <f t="shared" si="2"/>
        <v>0</v>
      </c>
      <c r="O68" s="79">
        <v>20</v>
      </c>
      <c r="Q68" s="88">
        <v>0</v>
      </c>
      <c r="R68" s="74">
        <v>0</v>
      </c>
      <c r="S68" s="78">
        <f t="shared" si="3"/>
        <v>0</v>
      </c>
      <c r="T68" s="79"/>
      <c r="V68" s="88">
        <v>0</v>
      </c>
      <c r="W68" s="74">
        <v>0</v>
      </c>
      <c r="X68" s="78">
        <f t="shared" si="4"/>
        <v>0</v>
      </c>
      <c r="Y68" s="79"/>
      <c r="AA68" s="88">
        <v>0</v>
      </c>
      <c r="AB68" s="74">
        <v>0</v>
      </c>
      <c r="AC68" s="80">
        <f t="shared" si="5"/>
        <v>0</v>
      </c>
      <c r="AD68" s="79"/>
      <c r="AF68" s="88">
        <v>0</v>
      </c>
      <c r="AG68" s="74">
        <v>0</v>
      </c>
      <c r="AH68" s="80">
        <f t="shared" si="6"/>
        <v>0</v>
      </c>
      <c r="AI68" s="79"/>
    </row>
    <row r="69" spans="2:35" x14ac:dyDescent="0.25">
      <c r="B69" s="88">
        <v>66</v>
      </c>
      <c r="C69" s="70">
        <v>13</v>
      </c>
      <c r="D69" s="78">
        <f t="shared" si="11"/>
        <v>0.9285714285714286</v>
      </c>
      <c r="E69" s="79">
        <v>11</v>
      </c>
      <c r="G69" s="88">
        <v>66</v>
      </c>
      <c r="H69" s="70">
        <v>2</v>
      </c>
      <c r="I69" s="78">
        <f t="shared" ref="I69:I100" si="12">IF(H69=0,0,IF(H68=0,0,H69/H68))</f>
        <v>1</v>
      </c>
      <c r="J69" s="79"/>
      <c r="L69" s="88">
        <v>-1</v>
      </c>
      <c r="M69" s="74">
        <v>0</v>
      </c>
      <c r="N69" s="78">
        <f>IF(M69=0,0,IF(M68=0,0,M69/M68))</f>
        <v>0</v>
      </c>
      <c r="O69" s="79">
        <v>32</v>
      </c>
      <c r="Q69" s="88">
        <v>-1</v>
      </c>
      <c r="R69" s="74">
        <v>0</v>
      </c>
      <c r="S69" s="78">
        <f>IF(R69=0,0,IF(R68=0,0,R69/R68))</f>
        <v>0</v>
      </c>
      <c r="T69" s="79"/>
      <c r="V69" s="88">
        <v>-1</v>
      </c>
      <c r="W69" s="74">
        <v>0</v>
      </c>
      <c r="X69" s="78">
        <f>IF(W69=0,0,IF(W68=0,0,W69/W68))</f>
        <v>0</v>
      </c>
      <c r="Y69" s="79"/>
      <c r="AA69" s="88">
        <v>-1</v>
      </c>
      <c r="AB69" s="74">
        <v>0</v>
      </c>
      <c r="AC69" s="80">
        <f>IF(AB69=0,0,IF(AB68=0,0,AB69/AB68))</f>
        <v>0</v>
      </c>
      <c r="AD69" s="79"/>
      <c r="AF69" s="88">
        <v>-1</v>
      </c>
      <c r="AG69" s="74">
        <v>0</v>
      </c>
      <c r="AH69" s="80">
        <f>IF(AG69=0,0,IF(AG68=0,0,AG69/AG68))</f>
        <v>0</v>
      </c>
      <c r="AI69" s="79"/>
    </row>
    <row r="70" spans="2:35" x14ac:dyDescent="0.25">
      <c r="B70" s="88">
        <v>67</v>
      </c>
      <c r="C70" s="70">
        <v>12</v>
      </c>
      <c r="D70" s="78">
        <f t="shared" si="11"/>
        <v>0.92307692307692313</v>
      </c>
      <c r="E70" s="60">
        <v>10</v>
      </c>
      <c r="G70" s="88">
        <v>67</v>
      </c>
      <c r="H70" s="70">
        <v>2</v>
      </c>
      <c r="I70" s="78">
        <f t="shared" si="12"/>
        <v>1</v>
      </c>
    </row>
    <row r="71" spans="2:35" x14ac:dyDescent="0.25">
      <c r="B71" s="88">
        <v>68</v>
      </c>
      <c r="C71" s="70">
        <v>12</v>
      </c>
      <c r="D71" s="78">
        <f t="shared" si="11"/>
        <v>1</v>
      </c>
      <c r="E71" s="60">
        <v>10</v>
      </c>
      <c r="G71" s="88">
        <v>68</v>
      </c>
      <c r="H71" s="70">
        <v>2</v>
      </c>
      <c r="I71" s="78">
        <f t="shared" si="12"/>
        <v>1</v>
      </c>
    </row>
    <row r="72" spans="2:35" x14ac:dyDescent="0.25">
      <c r="B72" s="88">
        <v>69</v>
      </c>
      <c r="C72" s="70">
        <v>11</v>
      </c>
      <c r="D72" s="78">
        <f t="shared" si="11"/>
        <v>0.91666666666666663</v>
      </c>
      <c r="E72" s="60">
        <v>10</v>
      </c>
      <c r="G72" s="88">
        <v>69</v>
      </c>
      <c r="H72" s="70">
        <v>2</v>
      </c>
      <c r="I72" s="78">
        <f t="shared" si="12"/>
        <v>1</v>
      </c>
    </row>
    <row r="73" spans="2:35" x14ac:dyDescent="0.25">
      <c r="B73" s="88">
        <v>70</v>
      </c>
      <c r="C73" s="70">
        <v>11</v>
      </c>
      <c r="D73" s="78">
        <f t="shared" si="11"/>
        <v>1</v>
      </c>
      <c r="E73" s="60">
        <v>9</v>
      </c>
      <c r="G73" s="88">
        <v>70</v>
      </c>
      <c r="H73" s="70">
        <v>2</v>
      </c>
      <c r="I73" s="78">
        <f t="shared" si="12"/>
        <v>1</v>
      </c>
    </row>
    <row r="74" spans="2:35" x14ac:dyDescent="0.25">
      <c r="B74" s="88">
        <v>71</v>
      </c>
      <c r="C74" s="70">
        <v>11</v>
      </c>
      <c r="D74" s="78">
        <f t="shared" si="11"/>
        <v>1</v>
      </c>
      <c r="E74" s="60">
        <v>8</v>
      </c>
      <c r="G74" s="88">
        <v>71</v>
      </c>
      <c r="H74" s="70">
        <v>2</v>
      </c>
      <c r="I74" s="78">
        <f t="shared" si="12"/>
        <v>1</v>
      </c>
    </row>
    <row r="75" spans="2:35" x14ac:dyDescent="0.25">
      <c r="B75" s="88">
        <v>72</v>
      </c>
      <c r="C75" s="70">
        <v>11</v>
      </c>
      <c r="D75" s="78">
        <f t="shared" si="11"/>
        <v>1</v>
      </c>
      <c r="E75" s="60">
        <v>8</v>
      </c>
      <c r="G75" s="88">
        <v>72</v>
      </c>
      <c r="H75" s="70">
        <v>2</v>
      </c>
      <c r="I75" s="78">
        <f t="shared" si="12"/>
        <v>1</v>
      </c>
    </row>
    <row r="76" spans="2:35" x14ac:dyDescent="0.25">
      <c r="B76" s="88">
        <v>73</v>
      </c>
      <c r="C76" s="70">
        <v>11</v>
      </c>
      <c r="D76" s="78">
        <f t="shared" si="11"/>
        <v>1</v>
      </c>
      <c r="E76" s="60">
        <v>8</v>
      </c>
      <c r="G76" s="88">
        <v>73</v>
      </c>
      <c r="H76" s="70">
        <v>1</v>
      </c>
      <c r="I76" s="78">
        <f t="shared" si="12"/>
        <v>0.5</v>
      </c>
    </row>
    <row r="77" spans="2:35" x14ac:dyDescent="0.25">
      <c r="B77" s="88">
        <v>74</v>
      </c>
      <c r="C77" s="70">
        <v>10</v>
      </c>
      <c r="D77" s="78">
        <f t="shared" si="11"/>
        <v>0.90909090909090906</v>
      </c>
      <c r="E77" s="60">
        <v>7</v>
      </c>
      <c r="G77" s="88">
        <v>74</v>
      </c>
      <c r="H77" s="70">
        <v>1</v>
      </c>
      <c r="I77" s="78">
        <f t="shared" si="12"/>
        <v>1</v>
      </c>
    </row>
    <row r="78" spans="2:35" x14ac:dyDescent="0.25">
      <c r="B78" s="88">
        <v>75</v>
      </c>
      <c r="C78" s="70">
        <v>9</v>
      </c>
      <c r="D78" s="78">
        <f t="shared" si="11"/>
        <v>0.9</v>
      </c>
      <c r="E78" s="60">
        <v>6</v>
      </c>
      <c r="G78" s="88">
        <v>75</v>
      </c>
      <c r="H78" s="70">
        <v>1</v>
      </c>
      <c r="I78" s="78">
        <f t="shared" si="12"/>
        <v>1</v>
      </c>
    </row>
    <row r="79" spans="2:35" x14ac:dyDescent="0.25">
      <c r="B79" s="88">
        <v>76</v>
      </c>
      <c r="C79" s="70">
        <v>9</v>
      </c>
      <c r="D79" s="78">
        <f t="shared" si="11"/>
        <v>1</v>
      </c>
      <c r="E79" s="60">
        <v>6</v>
      </c>
      <c r="G79" s="88">
        <v>76</v>
      </c>
      <c r="H79" s="70">
        <v>1</v>
      </c>
      <c r="I79" s="78">
        <f t="shared" si="12"/>
        <v>1</v>
      </c>
    </row>
    <row r="80" spans="2:35" x14ac:dyDescent="0.25">
      <c r="B80" s="88">
        <v>77</v>
      </c>
      <c r="C80" s="70">
        <v>8</v>
      </c>
      <c r="D80" s="78">
        <f t="shared" si="11"/>
        <v>0.88888888888888884</v>
      </c>
      <c r="E80" s="60">
        <v>6</v>
      </c>
      <c r="G80" s="88">
        <v>77</v>
      </c>
      <c r="H80" s="70">
        <v>1</v>
      </c>
      <c r="I80" s="78">
        <f t="shared" si="12"/>
        <v>1</v>
      </c>
    </row>
    <row r="81" spans="2:9" x14ac:dyDescent="0.25">
      <c r="B81" s="88">
        <v>78</v>
      </c>
      <c r="C81" s="70">
        <v>8</v>
      </c>
      <c r="D81" s="78">
        <f t="shared" si="11"/>
        <v>1</v>
      </c>
      <c r="E81" s="60">
        <v>5</v>
      </c>
      <c r="G81" s="88">
        <v>78</v>
      </c>
      <c r="H81" s="70">
        <v>1</v>
      </c>
      <c r="I81" s="78">
        <f t="shared" si="12"/>
        <v>1</v>
      </c>
    </row>
    <row r="82" spans="2:9" x14ac:dyDescent="0.25">
      <c r="B82" s="88">
        <v>79</v>
      </c>
      <c r="C82" s="70">
        <v>8</v>
      </c>
      <c r="D82" s="78">
        <f t="shared" si="11"/>
        <v>1</v>
      </c>
      <c r="E82" s="60">
        <v>4</v>
      </c>
      <c r="G82" s="88">
        <v>79</v>
      </c>
      <c r="H82" s="70">
        <v>1</v>
      </c>
      <c r="I82" s="78">
        <f t="shared" si="12"/>
        <v>1</v>
      </c>
    </row>
    <row r="83" spans="2:9" x14ac:dyDescent="0.25">
      <c r="B83" s="88">
        <v>80</v>
      </c>
      <c r="C83" s="70">
        <v>8</v>
      </c>
      <c r="D83" s="78">
        <f t="shared" si="11"/>
        <v>1</v>
      </c>
      <c r="E83" s="60">
        <v>4</v>
      </c>
      <c r="G83" s="88">
        <v>80</v>
      </c>
      <c r="H83" s="70">
        <v>1</v>
      </c>
      <c r="I83" s="78">
        <f t="shared" si="12"/>
        <v>1</v>
      </c>
    </row>
    <row r="84" spans="2:9" x14ac:dyDescent="0.25">
      <c r="B84" s="88">
        <v>81</v>
      </c>
      <c r="C84" s="70">
        <v>8</v>
      </c>
      <c r="D84" s="78">
        <f t="shared" si="11"/>
        <v>1</v>
      </c>
      <c r="E84" s="60">
        <v>4</v>
      </c>
      <c r="G84" s="88">
        <v>81</v>
      </c>
      <c r="H84" s="70">
        <v>1</v>
      </c>
      <c r="I84" s="78">
        <f t="shared" si="12"/>
        <v>1</v>
      </c>
    </row>
    <row r="85" spans="2:9" x14ac:dyDescent="0.25">
      <c r="B85" s="88">
        <v>82</v>
      </c>
      <c r="C85" s="70">
        <v>7</v>
      </c>
      <c r="D85" s="78">
        <f t="shared" si="11"/>
        <v>0.875</v>
      </c>
      <c r="E85" s="60">
        <v>3</v>
      </c>
      <c r="G85" s="88">
        <v>82</v>
      </c>
      <c r="H85" s="70">
        <v>1</v>
      </c>
      <c r="I85" s="78">
        <f t="shared" si="12"/>
        <v>1</v>
      </c>
    </row>
    <row r="86" spans="2:9" x14ac:dyDescent="0.25">
      <c r="B86" s="88">
        <v>83</v>
      </c>
      <c r="C86" s="70">
        <v>6</v>
      </c>
      <c r="D86" s="78">
        <f t="shared" si="11"/>
        <v>0.8571428571428571</v>
      </c>
      <c r="E86" s="60">
        <v>3</v>
      </c>
      <c r="G86" s="88">
        <v>83</v>
      </c>
      <c r="H86" s="70">
        <v>1</v>
      </c>
      <c r="I86" s="78">
        <f t="shared" si="12"/>
        <v>1</v>
      </c>
    </row>
    <row r="87" spans="2:9" x14ac:dyDescent="0.25">
      <c r="B87" s="88">
        <v>84</v>
      </c>
      <c r="C87" s="70">
        <v>6</v>
      </c>
      <c r="D87" s="78">
        <f t="shared" si="11"/>
        <v>1</v>
      </c>
      <c r="E87" s="60">
        <v>3</v>
      </c>
      <c r="G87" s="88">
        <v>84</v>
      </c>
      <c r="H87" s="70">
        <v>1</v>
      </c>
      <c r="I87" s="78">
        <f t="shared" si="12"/>
        <v>1</v>
      </c>
    </row>
    <row r="88" spans="2:9" x14ac:dyDescent="0.25">
      <c r="B88" s="88">
        <v>85</v>
      </c>
      <c r="C88" s="70">
        <v>6</v>
      </c>
      <c r="D88" s="78">
        <f t="shared" si="11"/>
        <v>1</v>
      </c>
      <c r="E88" s="60">
        <v>3</v>
      </c>
      <c r="G88" s="88">
        <v>85</v>
      </c>
      <c r="H88" s="70">
        <v>1</v>
      </c>
      <c r="I88" s="78">
        <f t="shared" si="12"/>
        <v>1</v>
      </c>
    </row>
    <row r="89" spans="2:9" x14ac:dyDescent="0.25">
      <c r="B89" s="88">
        <v>86</v>
      </c>
      <c r="C89" s="70">
        <v>5</v>
      </c>
      <c r="D89" s="78">
        <f t="shared" si="11"/>
        <v>0.83333333333333337</v>
      </c>
      <c r="E89" s="60">
        <v>2</v>
      </c>
      <c r="G89" s="88">
        <v>86</v>
      </c>
      <c r="H89" s="70">
        <v>1</v>
      </c>
      <c r="I89" s="78">
        <f t="shared" si="12"/>
        <v>1</v>
      </c>
    </row>
    <row r="90" spans="2:9" x14ac:dyDescent="0.25">
      <c r="B90" s="88">
        <v>87</v>
      </c>
      <c r="C90" s="70">
        <v>5</v>
      </c>
      <c r="D90" s="78">
        <f t="shared" si="11"/>
        <v>1</v>
      </c>
      <c r="E90" s="60">
        <v>2</v>
      </c>
      <c r="G90" s="88">
        <v>87</v>
      </c>
      <c r="H90" s="70">
        <v>1</v>
      </c>
      <c r="I90" s="78">
        <f t="shared" si="12"/>
        <v>1</v>
      </c>
    </row>
    <row r="91" spans="2:9" x14ac:dyDescent="0.25">
      <c r="B91" s="88">
        <v>88</v>
      </c>
      <c r="C91" s="70">
        <v>5</v>
      </c>
      <c r="D91" s="78">
        <f t="shared" si="11"/>
        <v>1</v>
      </c>
      <c r="E91" s="60">
        <v>2</v>
      </c>
      <c r="G91" s="88">
        <v>88</v>
      </c>
      <c r="H91" s="70">
        <v>1</v>
      </c>
      <c r="I91" s="78">
        <f t="shared" si="12"/>
        <v>1</v>
      </c>
    </row>
    <row r="92" spans="2:9" x14ac:dyDescent="0.25">
      <c r="B92" s="88">
        <v>89</v>
      </c>
      <c r="C92" s="70">
        <v>4</v>
      </c>
      <c r="D92" s="78">
        <f t="shared" si="11"/>
        <v>0.8</v>
      </c>
      <c r="E92" s="60">
        <v>2</v>
      </c>
      <c r="G92" s="88">
        <v>89</v>
      </c>
      <c r="H92" s="70">
        <v>1</v>
      </c>
      <c r="I92" s="78">
        <f t="shared" si="12"/>
        <v>1</v>
      </c>
    </row>
    <row r="93" spans="2:9" x14ac:dyDescent="0.25">
      <c r="B93" s="88">
        <v>90</v>
      </c>
      <c r="C93" s="70">
        <v>4</v>
      </c>
      <c r="D93" s="78">
        <f t="shared" si="11"/>
        <v>1</v>
      </c>
      <c r="E93" s="60">
        <v>1</v>
      </c>
      <c r="G93" s="88">
        <v>90</v>
      </c>
      <c r="H93" s="70">
        <v>1</v>
      </c>
      <c r="I93" s="78">
        <f t="shared" si="12"/>
        <v>1</v>
      </c>
    </row>
    <row r="94" spans="2:9" x14ac:dyDescent="0.25">
      <c r="B94" s="88">
        <v>91</v>
      </c>
      <c r="C94" s="70">
        <v>4</v>
      </c>
      <c r="D94" s="78">
        <f t="shared" si="11"/>
        <v>1</v>
      </c>
      <c r="E94" s="60">
        <v>1</v>
      </c>
      <c r="G94" s="88">
        <v>91</v>
      </c>
      <c r="H94" s="70">
        <v>1</v>
      </c>
      <c r="I94" s="78">
        <f t="shared" si="12"/>
        <v>1</v>
      </c>
    </row>
    <row r="95" spans="2:9" x14ac:dyDescent="0.25">
      <c r="B95" s="88">
        <v>92</v>
      </c>
      <c r="C95" s="70">
        <v>3</v>
      </c>
      <c r="D95" s="78">
        <f t="shared" si="11"/>
        <v>0.75</v>
      </c>
      <c r="E95" s="60">
        <v>1</v>
      </c>
      <c r="G95" s="88">
        <v>92</v>
      </c>
      <c r="H95" s="70">
        <v>1</v>
      </c>
      <c r="I95" s="78">
        <f t="shared" si="12"/>
        <v>1</v>
      </c>
    </row>
    <row r="96" spans="2:9" x14ac:dyDescent="0.25">
      <c r="B96" s="88">
        <v>93</v>
      </c>
      <c r="C96" s="70">
        <v>3</v>
      </c>
      <c r="D96" s="78">
        <f t="shared" si="11"/>
        <v>1</v>
      </c>
      <c r="E96" s="60">
        <v>1</v>
      </c>
      <c r="G96" s="88">
        <v>93</v>
      </c>
      <c r="H96" s="70">
        <v>1</v>
      </c>
      <c r="I96" s="78">
        <f t="shared" si="12"/>
        <v>1</v>
      </c>
    </row>
    <row r="97" spans="2:9" x14ac:dyDescent="0.25">
      <c r="B97" s="88">
        <v>94</v>
      </c>
      <c r="C97" s="70">
        <v>3</v>
      </c>
      <c r="D97" s="78">
        <f t="shared" si="11"/>
        <v>1</v>
      </c>
      <c r="E97" s="60">
        <v>1</v>
      </c>
      <c r="G97" s="88">
        <v>94</v>
      </c>
      <c r="H97" s="70">
        <v>1</v>
      </c>
      <c r="I97" s="78">
        <f t="shared" si="12"/>
        <v>1</v>
      </c>
    </row>
    <row r="98" spans="2:9" x14ac:dyDescent="0.25">
      <c r="B98" s="88">
        <v>95</v>
      </c>
      <c r="C98" s="70">
        <v>3</v>
      </c>
      <c r="D98" s="78">
        <f t="shared" si="11"/>
        <v>1</v>
      </c>
      <c r="E98" s="60">
        <v>1</v>
      </c>
      <c r="G98" s="88">
        <v>95</v>
      </c>
      <c r="H98" s="70">
        <v>1</v>
      </c>
      <c r="I98" s="78">
        <f t="shared" si="12"/>
        <v>1</v>
      </c>
    </row>
    <row r="99" spans="2:9" x14ac:dyDescent="0.25">
      <c r="B99" s="88">
        <v>96</v>
      </c>
      <c r="C99" s="70">
        <v>3</v>
      </c>
      <c r="D99" s="78">
        <f t="shared" si="11"/>
        <v>1</v>
      </c>
      <c r="E99" s="60">
        <v>1</v>
      </c>
      <c r="G99" s="88">
        <v>96</v>
      </c>
      <c r="H99" s="70">
        <v>1</v>
      </c>
      <c r="I99" s="78">
        <f t="shared" si="12"/>
        <v>1</v>
      </c>
    </row>
    <row r="100" spans="2:9" x14ac:dyDescent="0.25">
      <c r="B100" s="88">
        <v>97</v>
      </c>
      <c r="C100" s="70">
        <v>3</v>
      </c>
      <c r="D100" s="78">
        <f t="shared" si="11"/>
        <v>1</v>
      </c>
      <c r="G100" s="88">
        <v>0</v>
      </c>
      <c r="H100" s="74">
        <v>0</v>
      </c>
      <c r="I100" s="78">
        <f t="shared" si="12"/>
        <v>0</v>
      </c>
    </row>
    <row r="101" spans="2:9" x14ac:dyDescent="0.25">
      <c r="B101" s="88">
        <v>98</v>
      </c>
      <c r="C101" s="70">
        <v>2</v>
      </c>
      <c r="D101" s="78">
        <f t="shared" si="11"/>
        <v>0.66666666666666663</v>
      </c>
      <c r="G101" s="88">
        <v>-1</v>
      </c>
      <c r="H101" s="74">
        <v>0</v>
      </c>
      <c r="I101" s="78">
        <f>IF(H101=0,0,IF(H100=0,0,H101/H100))</f>
        <v>0</v>
      </c>
    </row>
    <row r="102" spans="2:9" x14ac:dyDescent="0.25">
      <c r="B102" s="88">
        <v>99</v>
      </c>
      <c r="C102" s="70">
        <v>2</v>
      </c>
      <c r="D102" s="78">
        <f t="shared" ref="D102:D131" si="13">IF(C102=0,0,IF(C101=0,0,C102/C101))</f>
        <v>1</v>
      </c>
    </row>
    <row r="103" spans="2:9" x14ac:dyDescent="0.25">
      <c r="B103" s="88">
        <v>100</v>
      </c>
      <c r="C103" s="70">
        <v>2</v>
      </c>
      <c r="D103" s="78">
        <f t="shared" si="13"/>
        <v>1</v>
      </c>
    </row>
    <row r="104" spans="2:9" x14ac:dyDescent="0.25">
      <c r="B104" s="88">
        <v>101</v>
      </c>
      <c r="C104" s="70">
        <v>2</v>
      </c>
      <c r="D104" s="78">
        <f t="shared" si="13"/>
        <v>1</v>
      </c>
    </row>
    <row r="105" spans="2:9" x14ac:dyDescent="0.25">
      <c r="B105" s="88">
        <v>102</v>
      </c>
      <c r="C105" s="70">
        <v>2</v>
      </c>
      <c r="D105" s="78">
        <f t="shared" si="13"/>
        <v>1</v>
      </c>
    </row>
    <row r="106" spans="2:9" x14ac:dyDescent="0.25">
      <c r="B106" s="88">
        <v>103</v>
      </c>
      <c r="C106" s="70">
        <v>2</v>
      </c>
      <c r="D106" s="78">
        <f t="shared" si="13"/>
        <v>1</v>
      </c>
    </row>
    <row r="107" spans="2:9" x14ac:dyDescent="0.25">
      <c r="B107" s="88">
        <v>104</v>
      </c>
      <c r="C107" s="70">
        <v>2</v>
      </c>
      <c r="D107" s="78">
        <f t="shared" si="13"/>
        <v>1</v>
      </c>
    </row>
    <row r="108" spans="2:9" x14ac:dyDescent="0.25">
      <c r="B108" s="88">
        <v>105</v>
      </c>
      <c r="C108" s="70">
        <v>2</v>
      </c>
      <c r="D108" s="78">
        <f t="shared" si="13"/>
        <v>1</v>
      </c>
    </row>
    <row r="109" spans="2:9" x14ac:dyDescent="0.25">
      <c r="B109" s="88">
        <v>106</v>
      </c>
      <c r="C109" s="70">
        <v>1</v>
      </c>
      <c r="D109" s="78">
        <f t="shared" si="13"/>
        <v>0.5</v>
      </c>
    </row>
    <row r="110" spans="2:9" x14ac:dyDescent="0.25">
      <c r="B110" s="88">
        <v>107</v>
      </c>
      <c r="C110" s="70">
        <v>1</v>
      </c>
      <c r="D110" s="78">
        <f t="shared" si="13"/>
        <v>1</v>
      </c>
    </row>
    <row r="111" spans="2:9" x14ac:dyDescent="0.25">
      <c r="B111" s="88">
        <v>108</v>
      </c>
      <c r="C111" s="70">
        <v>1</v>
      </c>
      <c r="D111" s="78">
        <f t="shared" si="13"/>
        <v>1</v>
      </c>
    </row>
    <row r="112" spans="2:9" x14ac:dyDescent="0.25">
      <c r="B112" s="88">
        <v>109</v>
      </c>
      <c r="C112" s="70">
        <v>1</v>
      </c>
      <c r="D112" s="78">
        <f t="shared" si="13"/>
        <v>1</v>
      </c>
    </row>
    <row r="113" spans="2:9" x14ac:dyDescent="0.25">
      <c r="B113" s="88">
        <v>110</v>
      </c>
      <c r="C113" s="70">
        <v>1</v>
      </c>
      <c r="D113" s="78">
        <f t="shared" si="13"/>
        <v>1</v>
      </c>
    </row>
    <row r="114" spans="2:9" x14ac:dyDescent="0.25">
      <c r="B114" s="88">
        <v>111</v>
      </c>
      <c r="C114" s="70">
        <v>1</v>
      </c>
      <c r="D114" s="78">
        <f t="shared" si="13"/>
        <v>1</v>
      </c>
    </row>
    <row r="115" spans="2:9" x14ac:dyDescent="0.25">
      <c r="B115" s="88">
        <v>112</v>
      </c>
      <c r="C115" s="70">
        <v>1</v>
      </c>
      <c r="D115" s="78">
        <f t="shared" si="13"/>
        <v>1</v>
      </c>
    </row>
    <row r="116" spans="2:9" x14ac:dyDescent="0.25">
      <c r="B116" s="88">
        <v>113</v>
      </c>
      <c r="C116" s="70">
        <v>1</v>
      </c>
      <c r="D116" s="78">
        <f t="shared" si="13"/>
        <v>1</v>
      </c>
      <c r="G116" s="88">
        <v>0</v>
      </c>
      <c r="H116" s="74">
        <v>0</v>
      </c>
      <c r="I116" s="78">
        <f t="shared" ref="I116" si="14">IF(H116=0,0,IF(H115=0,0,H116/H115))</f>
        <v>0</v>
      </c>
    </row>
    <row r="117" spans="2:9" x14ac:dyDescent="0.25">
      <c r="B117" s="88">
        <v>114</v>
      </c>
      <c r="C117" s="70">
        <v>1</v>
      </c>
      <c r="D117" s="78">
        <f t="shared" si="13"/>
        <v>1</v>
      </c>
      <c r="G117" s="88">
        <v>-1</v>
      </c>
      <c r="H117" s="74">
        <v>0</v>
      </c>
      <c r="I117" s="78">
        <f>IF(H117=0,0,IF(H116=0,0,H117/H116))</f>
        <v>0</v>
      </c>
    </row>
    <row r="118" spans="2:9" x14ac:dyDescent="0.25">
      <c r="B118" s="88">
        <v>115</v>
      </c>
      <c r="C118" s="70">
        <v>1</v>
      </c>
      <c r="D118" s="78">
        <f t="shared" si="13"/>
        <v>1</v>
      </c>
    </row>
    <row r="119" spans="2:9" x14ac:dyDescent="0.25">
      <c r="B119" s="88">
        <v>116</v>
      </c>
      <c r="C119" s="70">
        <v>1</v>
      </c>
      <c r="D119" s="78">
        <f t="shared" si="13"/>
        <v>1</v>
      </c>
    </row>
    <row r="120" spans="2:9" x14ac:dyDescent="0.25">
      <c r="B120" s="88">
        <v>117</v>
      </c>
      <c r="C120" s="70">
        <v>1</v>
      </c>
      <c r="D120" s="78">
        <f t="shared" si="13"/>
        <v>1</v>
      </c>
    </row>
    <row r="121" spans="2:9" x14ac:dyDescent="0.25">
      <c r="B121" s="88">
        <v>118</v>
      </c>
      <c r="C121" s="70">
        <v>1</v>
      </c>
      <c r="D121" s="78">
        <f t="shared" si="13"/>
        <v>1</v>
      </c>
    </row>
    <row r="122" spans="2:9" x14ac:dyDescent="0.25">
      <c r="B122" s="88">
        <v>119</v>
      </c>
      <c r="C122" s="70">
        <v>1</v>
      </c>
      <c r="D122" s="78">
        <f t="shared" si="13"/>
        <v>1</v>
      </c>
    </row>
    <row r="123" spans="2:9" x14ac:dyDescent="0.25">
      <c r="B123" s="88">
        <v>120</v>
      </c>
      <c r="C123" s="70">
        <v>1</v>
      </c>
      <c r="D123" s="78">
        <f t="shared" si="13"/>
        <v>1</v>
      </c>
    </row>
    <row r="124" spans="2:9" x14ac:dyDescent="0.25">
      <c r="B124" s="88">
        <v>121</v>
      </c>
      <c r="C124" s="70">
        <v>1</v>
      </c>
      <c r="D124" s="78">
        <f t="shared" si="13"/>
        <v>1</v>
      </c>
    </row>
    <row r="125" spans="2:9" x14ac:dyDescent="0.25">
      <c r="B125" s="88">
        <v>122</v>
      </c>
      <c r="C125" s="70">
        <v>1</v>
      </c>
      <c r="D125" s="78">
        <f t="shared" si="13"/>
        <v>1</v>
      </c>
    </row>
    <row r="126" spans="2:9" x14ac:dyDescent="0.25">
      <c r="B126" s="88">
        <v>123</v>
      </c>
      <c r="C126" s="70">
        <v>1</v>
      </c>
      <c r="D126" s="78">
        <f t="shared" si="13"/>
        <v>1</v>
      </c>
    </row>
    <row r="127" spans="2:9" x14ac:dyDescent="0.25">
      <c r="B127" s="88">
        <v>124</v>
      </c>
      <c r="C127" s="70">
        <v>1</v>
      </c>
      <c r="D127" s="78">
        <f t="shared" si="13"/>
        <v>1</v>
      </c>
    </row>
    <row r="128" spans="2:9" x14ac:dyDescent="0.25">
      <c r="B128" s="88">
        <v>125</v>
      </c>
      <c r="C128" s="70">
        <v>1</v>
      </c>
      <c r="D128" s="78">
        <f t="shared" si="13"/>
        <v>1</v>
      </c>
    </row>
    <row r="129" spans="2:15" x14ac:dyDescent="0.25">
      <c r="B129" s="88">
        <v>126</v>
      </c>
      <c r="C129" s="70">
        <v>1</v>
      </c>
      <c r="D129" s="78">
        <f t="shared" si="13"/>
        <v>1</v>
      </c>
    </row>
    <row r="130" spans="2:15" x14ac:dyDescent="0.25">
      <c r="B130" s="88">
        <v>127</v>
      </c>
      <c r="C130" s="70">
        <v>1</v>
      </c>
      <c r="D130" s="78">
        <f t="shared" si="13"/>
        <v>1</v>
      </c>
    </row>
    <row r="131" spans="2:15" x14ac:dyDescent="0.25">
      <c r="B131" s="88">
        <v>128</v>
      </c>
      <c r="C131" s="70">
        <v>1</v>
      </c>
      <c r="D131" s="78">
        <f t="shared" si="13"/>
        <v>1</v>
      </c>
    </row>
    <row r="132" spans="2:15" x14ac:dyDescent="0.25">
      <c r="B132" s="88">
        <v>0</v>
      </c>
      <c r="C132" s="74">
        <v>0</v>
      </c>
      <c r="D132" s="78">
        <f>IF(C132=0,0,IF(C115=0,0,C132/C115))</f>
        <v>0</v>
      </c>
    </row>
    <row r="133" spans="2:15" x14ac:dyDescent="0.25">
      <c r="B133" s="88">
        <v>-1</v>
      </c>
      <c r="C133" s="74">
        <v>0</v>
      </c>
      <c r="D133" s="78">
        <f>IF(C133=0,0,IF(C132=0,0,C133/C132))</f>
        <v>0</v>
      </c>
    </row>
    <row r="142" spans="2:15" x14ac:dyDescent="0.25">
      <c r="O142" s="60">
        <v>32</v>
      </c>
    </row>
    <row r="150" spans="15:15" x14ac:dyDescent="0.25">
      <c r="O150" s="60">
        <v>24</v>
      </c>
    </row>
    <row r="156" spans="15:15" x14ac:dyDescent="0.25">
      <c r="O156" s="60">
        <v>32</v>
      </c>
    </row>
    <row r="161" spans="2:15" x14ac:dyDescent="0.25">
      <c r="O161" s="60">
        <v>32</v>
      </c>
    </row>
    <row r="167" spans="2:15" x14ac:dyDescent="0.25">
      <c r="B167" s="60" t="s">
        <v>86</v>
      </c>
      <c r="O167" s="60">
        <v>16</v>
      </c>
    </row>
  </sheetData>
  <sheetProtection selectLockedCells="1" selectUnlockedCells="1"/>
  <mergeCells count="12">
    <mergeCell ref="AL6:AO6"/>
    <mergeCell ref="B2:D2"/>
    <mergeCell ref="G2:I2"/>
    <mergeCell ref="L2:N2"/>
    <mergeCell ref="Q2:S2"/>
    <mergeCell ref="V2:X2"/>
    <mergeCell ref="AA2:AC2"/>
    <mergeCell ref="AF2:AH2"/>
    <mergeCell ref="AK2:AO2"/>
    <mergeCell ref="AL3:AO3"/>
    <mergeCell ref="AL4:AO4"/>
    <mergeCell ref="AL5:AO5"/>
  </mergeCells>
  <pageMargins left="0.70866141732283472" right="0.70866141732283472" top="0.74803149606299213" bottom="0.74803149606299213" header="0.31496062992125984" footer="0.31496062992125984"/>
  <pageSetup paperSize="9" scale="2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Парный рейтинг</vt:lpstr>
      <vt:lpstr>Ласт турнир</vt:lpstr>
      <vt:lpstr>Начисление очков_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2026-09-14T13:08:30Z</dcterms:modified>
</cp:coreProperties>
</file>